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structions" sheetId="1" state="visible" r:id="rId2"/>
    <sheet name="Summary" sheetId="2" state="visible" r:id="rId3"/>
    <sheet name="Requests" sheetId="3" state="visible" r:id="rId4"/>
  </sheets>
  <definedNames>
    <definedName function="false" hidden="false" localSheetId="0" name="_xlnm.Print_Area" vbProcedure="false">Instructions!$A$1:$D$20</definedName>
    <definedName function="false" hidden="false" localSheetId="2" name="_xlnm.Print_Area" vbProcedure="false">Requests!$A$1:$P$16</definedName>
    <definedName function="false" hidden="false" localSheetId="2" name="_xlnm.Print_Titles" vbProcedure="false">Requests!$1:$6</definedName>
    <definedName function="false" hidden="true" localSheetId="2" name="_xlnm._FilterDatabase" vbProcedure="false">Requests!$A$6:$P$106</definedName>
    <definedName function="false" hidden="false" localSheetId="1" name="_xlnm.Print_Area" vbProcedure="false">Summary!$A$1:$D$14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<sst xmlns="http://schemas.openxmlformats.org/spreadsheetml/2006/main" count="59" uniqueCount="54">
  <si>
    <t xml:space="preserve">StreamlineCY  /  FREE PROPERTY TOOLS</t>
  </si>
  <si>
    <t xml:space="preserve">Maintenance request log</t>
  </si>
  <si>
    <t xml:space="preserve">Reusable Excel template for Cyprus rental operators. All amounts, where used, are EUR.</t>
  </si>
  <si>
    <t xml:space="preserve">Track rental property maintenance requests, priorities, owners, due dates, costs and open issues in a free Excel template.</t>
  </si>
  <si>
    <t xml:space="preserve">1. On Requests, enter one request per row using a property code and issue reference. SAMPLE rows are excluded from LIVE summary.</t>
  </si>
  <si>
    <t xml:space="preserve">2. Use Summary to set LIVE or SAMPLE and an as-of date. Open age and overdue checks remain blank until an as-of date is entered.</t>
  </si>
  <si>
    <t xml:space="preserve">3. Use Closed only when the work has been reviewed. Estimated and actual costs are separate; no amount is automatically charged to an owner.</t>
  </si>
  <si>
    <t xml:space="preserve">Yellow = editable input. Teal = formula. Save a fresh copy before entering real data. Formula cells are not locked.</t>
  </si>
  <si>
    <t xml:space="preserve">Not an emergency response service or professional safety inspection. Urgent hazards need your established emergency procedure, not a spreadsheet.</t>
  </si>
  <si>
    <t xml:space="preserve">Costs are entered manually in EUR. No VAT, invoices, payments, tax or legal calculations. Avoid personal guest details and access codes.</t>
  </si>
  <si>
    <t xml:space="preserve">Open means any nonblank request ID whose status is not Closed or Cancelled. Summary covers the selected mode across all properties.</t>
  </si>
  <si>
    <t xml:space="preserve">Keep references unique. Data checks flag missing/duplicate IDs, dates or statuses. Ledger print preview shows only the first 10 requests.</t>
  </si>
  <si>
    <t xml:space="preserve">Explore the Stays demo: https://stays.streamlinecy.com</t>
  </si>
  <si>
    <t xml:space="preserve">Built by StreamlineCY: https://streamlinecy.com</t>
  </si>
  <si>
    <t xml:space="preserve">Maintenance overview</t>
  </si>
  <si>
    <t xml:space="preserve">Set an as-of date before using age or overdue figures.</t>
  </si>
  <si>
    <t xml:space="preserve">Record mode</t>
  </si>
  <si>
    <t xml:space="preserve">LIVE</t>
  </si>
  <si>
    <t xml:space="preserve">As-of date</t>
  </si>
  <si>
    <t xml:space="preserve">Requests</t>
  </si>
  <si>
    <t xml:space="preserve">Open requests</t>
  </si>
  <si>
    <t xml:space="preserve">Overdue open requests</t>
  </si>
  <si>
    <t xml:space="preserve">Estimated costs (all requests)</t>
  </si>
  <si>
    <t xml:space="preserve">Actual costs (all requests)</t>
  </si>
  <si>
    <t xml:space="preserve">Rows needing review</t>
  </si>
  <si>
    <t xml:space="preserve">Maintenance requests</t>
  </si>
  <si>
    <t xml:space="preserve">Rows 7-8 are fictional samples. Keep issue notes short and use a secure reference for details.</t>
  </si>
  <si>
    <t xml:space="preserve">Mode</t>
  </si>
  <si>
    <t xml:space="preserve">Property</t>
  </si>
  <si>
    <t xml:space="preserve">Request ID</t>
  </si>
  <si>
    <t xml:space="preserve">Reported date</t>
  </si>
  <si>
    <t xml:space="preserve">Issue / reference</t>
  </si>
  <si>
    <t xml:space="preserve">Priority</t>
  </si>
  <si>
    <t xml:space="preserve">Assigned to</t>
  </si>
  <si>
    <t xml:space="preserve">Due date</t>
  </si>
  <si>
    <t xml:space="preserve">Status</t>
  </si>
  <si>
    <t xml:space="preserve">Closed date</t>
  </si>
  <si>
    <t xml:space="preserve">Estimate EUR</t>
  </si>
  <si>
    <t xml:space="preserve">Actual EUR</t>
  </si>
  <si>
    <t xml:space="preserve">Open state</t>
  </si>
  <si>
    <t xml:space="preserve">Open age days</t>
  </si>
  <si>
    <t xml:space="preserve">Due state</t>
  </si>
  <si>
    <t xml:space="preserve">Data check</t>
  </si>
  <si>
    <t xml:space="preserve">SAMPLE</t>
  </si>
  <si>
    <t xml:space="preserve">DEMO-01</t>
  </si>
  <si>
    <t xml:space="preserve">SAMPLE-001</t>
  </si>
  <si>
    <t xml:space="preserve">Tap drip - fictional</t>
  </si>
  <si>
    <t xml:space="preserve">Routine</t>
  </si>
  <si>
    <t xml:space="preserve">Demo plumber</t>
  </si>
  <si>
    <t xml:space="preserve">Open</t>
  </si>
  <si>
    <t xml:space="preserve">SAMPLE-002</t>
  </si>
  <si>
    <t xml:space="preserve">Lamp replaced - fictional</t>
  </si>
  <si>
    <t xml:space="preserve">Demo operator</t>
  </si>
  <si>
    <t xml:space="preserve">Closed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</si>
</sst>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 mmm\ yyyy"/>
    <numFmt numFmtId="166" formatCode="0"/>
    <numFmt numFmtId="167" formatCode="\€#,##0.00;[RED]&quot;(€&quot;#,##0.00\);\€0.0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0"/>
      <charset val="1"/>
    </font>
    <font>
      <b val="true"/>
      <sz val="22"/>
      <color rgb="FF183E38"/>
      <name val="Calibri"/>
      <family val="0"/>
      <charset val="1"/>
    </font>
    <font>
      <b val="true"/>
      <sz val="11"/>
      <color rgb="FF183E38"/>
      <name val="Calibri"/>
      <family val="0"/>
      <charset val="1"/>
    </font>
    <font>
      <sz val="11"/>
      <color rgb="FF183E38"/>
      <name val="Calibri"/>
      <family val="0"/>
      <charset val="1"/>
    </font>
    <font>
      <b val="true"/>
      <sz val="10"/>
      <color rgb="FFFFFFFF"/>
      <name val="Calibri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83E38"/>
        <bgColor rgb="FF003366"/>
      </patternFill>
    </fill>
    <fill>
      <patternFill patternType="solid">
        <fgColor rgb="FFF7F4EC"/>
        <bgColor rgb="FFFFFFFF"/>
      </patternFill>
    </fill>
    <fill>
      <patternFill patternType="solid">
        <fgColor rgb="FFFFFFFF"/>
        <bgColor rgb="FFF7F4EC"/>
      </patternFill>
    </fill>
    <fill>
      <patternFill patternType="solid">
        <fgColor rgb="FFFFF3CC"/>
        <bgColor rgb="FFF7F4EC"/>
      </patternFill>
    </fill>
    <fill>
      <patternFill patternType="solid">
        <fgColor rgb="FFDCEEE8"/>
        <bgColor rgb="FFDDE5D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DDE5D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6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7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83E38"/>
        </patternFill>
      </fill>
    </dxf>
    <dxf>
      <fill>
        <patternFill patternType="solid">
          <fgColor rgb="FFFFF3CC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DCEEE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C"/>
      <rgbColor rgb="FFDCEEE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4EC"/>
      <rgbColor rgb="FFDDE5DF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83E3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tays.streamlinecy.com/" TargetMode="External"/><Relationship Id="rId2" Type="http://schemas.openxmlformats.org/officeDocument/2006/relationships/hyperlink" Target="https://streamlinecy.com/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D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4" min="1" style="0" width="25"/>
  </cols>
  <sheetData>
    <row r="1" customFormat="false" ht="24.75" hidden="false" customHeight="true" outlineLevel="0" collapsed="false">
      <c r="A1" s="1" t="s">
        <v>0</v>
      </c>
      <c r="B1" s="1"/>
      <c r="C1" s="1"/>
      <c r="D1" s="1"/>
    </row>
    <row r="2" customFormat="false" ht="39" hidden="false" customHeight="true" outlineLevel="0" collapsed="false">
      <c r="A2" s="2" t="s">
        <v>1</v>
      </c>
      <c r="B2" s="2"/>
      <c r="C2" s="2"/>
      <c r="D2" s="2"/>
    </row>
    <row r="3" customFormat="false" ht="33" hidden="false" customHeight="true" outlineLevel="0" collapsed="false">
      <c r="A3" s="3" t="s">
        <v>2</v>
      </c>
      <c r="B3" s="3"/>
      <c r="C3" s="3"/>
      <c r="D3" s="3"/>
    </row>
    <row r="5" customFormat="false" ht="36.75" hidden="false" customHeight="true" outlineLevel="0" collapsed="false">
      <c r="A5" s="4" t="s">
        <v>3</v>
      </c>
      <c r="B5" s="4"/>
      <c r="C5" s="4"/>
      <c r="D5" s="4"/>
    </row>
    <row r="7" customFormat="false" ht="36.75" hidden="false" customHeight="true" outlineLevel="0" collapsed="false">
      <c r="A7" s="4" t="s">
        <v>4</v>
      </c>
      <c r="B7" s="4"/>
      <c r="C7" s="4"/>
      <c r="D7" s="4"/>
    </row>
    <row r="8" customFormat="false" ht="36.75" hidden="false" customHeight="true" outlineLevel="0" collapsed="false">
      <c r="A8" s="4" t="s">
        <v>5</v>
      </c>
      <c r="B8" s="4"/>
      <c r="C8" s="4"/>
      <c r="D8" s="4"/>
    </row>
    <row r="9" customFormat="false" ht="36.75" hidden="false" customHeight="true" outlineLevel="0" collapsed="false">
      <c r="A9" s="4" t="s">
        <v>6</v>
      </c>
      <c r="B9" s="4"/>
      <c r="C9" s="4"/>
      <c r="D9" s="4"/>
    </row>
    <row r="11" customFormat="false" ht="36.75" hidden="false" customHeight="true" outlineLevel="0" collapsed="false">
      <c r="A11" s="4" t="s">
        <v>7</v>
      </c>
      <c r="B11" s="4"/>
      <c r="C11" s="4"/>
      <c r="D11" s="4"/>
    </row>
    <row r="13" customFormat="false" ht="36.75" hidden="false" customHeight="true" outlineLevel="0" collapsed="false">
      <c r="A13" s="4" t="s">
        <v>8</v>
      </c>
      <c r="B13" s="4"/>
      <c r="C13" s="4"/>
      <c r="D13" s="4"/>
    </row>
    <row r="14" customFormat="false" ht="36.75" hidden="false" customHeight="true" outlineLevel="0" collapsed="false">
      <c r="A14" s="4" t="s">
        <v>9</v>
      </c>
      <c r="B14" s="4"/>
      <c r="C14" s="4"/>
      <c r="D14" s="4"/>
    </row>
    <row r="15" customFormat="false" ht="36.75" hidden="false" customHeight="true" outlineLevel="0" collapsed="false">
      <c r="A15" s="4" t="s">
        <v>10</v>
      </c>
      <c r="B15" s="4"/>
      <c r="C15" s="4"/>
      <c r="D15" s="4"/>
    </row>
    <row r="16" customFormat="false" ht="36.75" hidden="false" customHeight="true" outlineLevel="0" collapsed="false">
      <c r="A16" s="4" t="s">
        <v>11</v>
      </c>
      <c r="B16" s="4"/>
      <c r="C16" s="4"/>
      <c r="D16" s="4"/>
    </row>
    <row r="19" customFormat="false" ht="36.75" hidden="false" customHeight="true" outlineLevel="0" collapsed="false">
      <c r="A19" s="4" t="s">
        <v>12</v>
      </c>
      <c r="B19" s="4"/>
      <c r="C19" s="4"/>
      <c r="D19" s="4"/>
    </row>
    <row r="20" customFormat="false" ht="36.75" hidden="false" customHeight="true" outlineLevel="0" collapsed="false">
      <c r="A20" s="4" t="s">
        <v>13</v>
      </c>
      <c r="B20" s="4"/>
      <c r="C20" s="4"/>
      <c r="D20" s="4"/>
    </row>
  </sheetData>
  <mergeCells count="14">
    <mergeCell ref="A1:D1"/>
    <mergeCell ref="A2:D2"/>
    <mergeCell ref="A3:D3"/>
    <mergeCell ref="A5:D5"/>
    <mergeCell ref="A7:D7"/>
    <mergeCell ref="A8:D8"/>
    <mergeCell ref="A9:D9"/>
    <mergeCell ref="A11:D11"/>
    <mergeCell ref="A13:D13"/>
    <mergeCell ref="A14:D14"/>
    <mergeCell ref="A15:D15"/>
    <mergeCell ref="A16:D16"/>
    <mergeCell ref="A19:D19"/>
    <mergeCell ref="A20:D20"/>
  </mergeCells>
  <hyperlinks>
    <hyperlink ref="A19" r:id="rId1" display="Explore the Stays demo: https://stays.streamlinecy.com"/>
    <hyperlink ref="A20" r:id="rId2" display="Built by StreamlineCY: https://streamlinecy.com"/>
  </hyperlinks>
  <printOptions headings="false" gridLines="false" gridLinesSet="true" horizontalCentered="true" verticalCentered="false"/>
  <pageMargins left="0.25" right="0.25" top="0.35" bottom="0.350694444444444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&amp;CStreamlineCY | Operational template | stays.streamlinecy.com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D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36.99"/>
    <col collapsed="false" customWidth="true" hidden="false" outlineLevel="0" max="2" min="2" style="0" width="25"/>
    <col collapsed="false" customWidth="true" hidden="false" outlineLevel="0" max="4" min="3" style="0" width="27.99"/>
  </cols>
  <sheetData>
    <row r="1" customFormat="false" ht="24.75" hidden="false" customHeight="true" outlineLevel="0" collapsed="false">
      <c r="A1" s="1" t="s">
        <v>0</v>
      </c>
      <c r="B1" s="1"/>
      <c r="C1" s="1"/>
      <c r="D1" s="1"/>
    </row>
    <row r="2" customFormat="false" ht="39" hidden="false" customHeight="true" outlineLevel="0" collapsed="false">
      <c r="A2" s="2" t="s">
        <v>14</v>
      </c>
      <c r="B2" s="2"/>
      <c r="C2" s="2"/>
      <c r="D2" s="2"/>
    </row>
    <row r="3" customFormat="false" ht="33" hidden="false" customHeight="true" outlineLevel="0" collapsed="false">
      <c r="A3" s="3" t="s">
        <v>15</v>
      </c>
      <c r="B3" s="3"/>
      <c r="C3" s="3"/>
      <c r="D3" s="3"/>
    </row>
    <row r="5" customFormat="false" ht="30" hidden="false" customHeight="true" outlineLevel="0" collapsed="false">
      <c r="A5" s="5" t="s">
        <v>16</v>
      </c>
      <c r="B5" s="6" t="s">
        <v>17</v>
      </c>
    </row>
    <row r="6" customFormat="false" ht="30" hidden="false" customHeight="true" outlineLevel="0" collapsed="false">
      <c r="A6" s="5" t="s">
        <v>18</v>
      </c>
      <c r="B6" s="7"/>
    </row>
    <row r="9" customFormat="false" ht="30" hidden="false" customHeight="true" outlineLevel="0" collapsed="false">
      <c r="A9" s="5" t="s">
        <v>19</v>
      </c>
      <c r="B9" s="8" t="n">
        <f aca="false">COUNTIFS(Requests!A7:A106,B5,Requests!C7:C106,"?*")</f>
        <v>0</v>
      </c>
    </row>
    <row r="10" customFormat="false" ht="30" hidden="false" customHeight="true" outlineLevel="0" collapsed="false">
      <c r="A10" s="5" t="s">
        <v>20</v>
      </c>
      <c r="B10" s="8" t="n">
        <f aca="false">COUNTIFS(Requests!A7:A106,B5,Requests!M7:M106,"Open")</f>
        <v>0</v>
      </c>
    </row>
    <row r="11" customFormat="false" ht="30" hidden="false" customHeight="true" outlineLevel="0" collapsed="false">
      <c r="A11" s="5" t="s">
        <v>21</v>
      </c>
      <c r="B11" s="8" t="str">
        <f aca="false">IF(B6="","",COUNTIFS(Requests!A7:A106,B5,Requests!O7:O106,"Overdue"))</f>
        <v/>
      </c>
    </row>
    <row r="12" customFormat="false" ht="30" hidden="false" customHeight="true" outlineLevel="0" collapsed="false">
      <c r="A12" s="5" t="s">
        <v>22</v>
      </c>
      <c r="B12" s="9" t="n">
        <f aca="false">SUMIF(Requests!A7:A106,B5,Requests!K7:K106)</f>
        <v>0</v>
      </c>
    </row>
    <row r="13" customFormat="false" ht="30" hidden="false" customHeight="true" outlineLevel="0" collapsed="false">
      <c r="A13" s="5" t="s">
        <v>23</v>
      </c>
      <c r="B13" s="9" t="n">
        <f aca="false">SUMIF(Requests!A7:A106,B5,Requests!L7:L106)</f>
        <v>0</v>
      </c>
    </row>
    <row r="14" customFormat="false" ht="30" hidden="false" customHeight="true" outlineLevel="0" collapsed="false">
      <c r="A14" s="5" t="s">
        <v>24</v>
      </c>
      <c r="B14" s="8" t="n">
        <f aca="false">COUNTIFS(Requests!A7:A106,B5,Requests!P7:P106,"CHECK")</f>
        <v>0</v>
      </c>
    </row>
  </sheetData>
  <mergeCells count="3">
    <mergeCell ref="A1:D1"/>
    <mergeCell ref="A2:D2"/>
    <mergeCell ref="A3:D3"/>
  </mergeCells>
  <dataValidations count="1">
    <dataValidation allowBlank="false" error="Use the dropdown options." errorStyle="stop" errorTitle="Choose a listed value" operator="between" showDropDown="false" showErrorMessage="true" showInputMessage="false" sqref="B5" type="list">
      <formula1>"LIVE,SAMPLE"</formula1>
      <formula2>0</formula2>
    </dataValidation>
  </dataValidations>
  <printOptions headings="false" gridLines="false" gridLinesSet="true" horizontalCentered="true" verticalCentered="false"/>
  <pageMargins left="0.25" right="0.25" top="0.35" bottom="0.350694444444444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&amp;CStreamlineCY | Operational template | stays.streamlinecy.com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P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1.99"/>
    <col collapsed="false" customWidth="true" hidden="false" outlineLevel="0" max="2" min="2" style="0" width="15"/>
    <col collapsed="false" customWidth="true" hidden="false" outlineLevel="0" max="4" min="3" style="0" width="16"/>
    <col collapsed="false" customWidth="true" hidden="false" outlineLevel="0" max="5" min="5" style="0" width="30.01"/>
    <col collapsed="false" customWidth="true" hidden="false" outlineLevel="0" max="6" min="6" style="0" width="14.01"/>
    <col collapsed="false" customWidth="true" hidden="false" outlineLevel="0" max="7" min="7" style="0" width="18"/>
    <col collapsed="false" customWidth="true" hidden="false" outlineLevel="0" max="8" min="8" style="0" width="15"/>
    <col collapsed="false" customWidth="true" hidden="false" outlineLevel="0" max="9" min="9" style="0" width="16"/>
    <col collapsed="false" customWidth="true" hidden="false" outlineLevel="0" max="10" min="10" style="0" width="15"/>
    <col collapsed="false" customWidth="true" hidden="false" outlineLevel="0" max="12" min="11" style="0" width="16"/>
    <col collapsed="false" customWidth="true" hidden="false" outlineLevel="0" max="13" min="13" style="0" width="14.01"/>
    <col collapsed="false" customWidth="true" hidden="false" outlineLevel="0" max="14" min="14" style="0" width="13.01"/>
    <col collapsed="false" customWidth="true" hidden="false" outlineLevel="0" max="15" min="15" style="0" width="14.01"/>
    <col collapsed="false" customWidth="true" hidden="false" outlineLevel="0" max="16" min="16" style="0" width="16"/>
  </cols>
  <sheetData>
    <row r="1" customFormat="false" ht="24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39" hidden="false" customHeight="true" outlineLevel="0" collapsed="false">
      <c r="A2" s="2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customFormat="false" ht="33" hidden="false" customHeight="true" outlineLevel="0" collapsed="false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6" customFormat="false" ht="31.5" hidden="false" customHeight="true" outlineLevel="0" collapsed="false">
      <c r="A6" s="10" t="s">
        <v>27</v>
      </c>
      <c r="B6" s="10" t="s">
        <v>28</v>
      </c>
      <c r="C6" s="10" t="s">
        <v>29</v>
      </c>
      <c r="D6" s="10" t="s">
        <v>30</v>
      </c>
      <c r="E6" s="10" t="s">
        <v>31</v>
      </c>
      <c r="F6" s="10" t="s">
        <v>32</v>
      </c>
      <c r="G6" s="10" t="s">
        <v>33</v>
      </c>
      <c r="H6" s="10" t="s">
        <v>34</v>
      </c>
      <c r="I6" s="10" t="s">
        <v>35</v>
      </c>
      <c r="J6" s="10" t="s">
        <v>36</v>
      </c>
      <c r="K6" s="10" t="s">
        <v>37</v>
      </c>
      <c r="L6" s="10" t="s">
        <v>38</v>
      </c>
      <c r="M6" s="10" t="s">
        <v>39</v>
      </c>
      <c r="N6" s="10" t="s">
        <v>40</v>
      </c>
      <c r="O6" s="10" t="s">
        <v>41</v>
      </c>
      <c r="P6" s="10" t="s">
        <v>42</v>
      </c>
    </row>
    <row r="7" customFormat="false" ht="30" hidden="false" customHeight="true" outlineLevel="0" collapsed="false">
      <c r="A7" s="6" t="s">
        <v>43</v>
      </c>
      <c r="B7" s="6" t="s">
        <v>44</v>
      </c>
      <c r="C7" s="6" t="s">
        <v>45</v>
      </c>
      <c r="D7" s="7" t="n">
        <v>46305</v>
      </c>
      <c r="E7" s="6" t="s">
        <v>46</v>
      </c>
      <c r="F7" s="6" t="s">
        <v>47</v>
      </c>
      <c r="G7" s="6" t="s">
        <v>48</v>
      </c>
      <c r="H7" s="7" t="n">
        <v>46308</v>
      </c>
      <c r="I7" s="6" t="s">
        <v>49</v>
      </c>
      <c r="J7" s="7"/>
      <c r="K7" s="11" t="n">
        <v>80</v>
      </c>
      <c r="L7" s="11" t="n">
        <v>0</v>
      </c>
      <c r="M7" s="12" t="str">
        <f aca="false">IF(C7="","",IF(OR(I7="Closed",I7="Cancelled"),"Inactive","Open"))</f>
        <v>Open</v>
      </c>
      <c r="N7" s="8" t="str">
        <f aca="false">IF(OR(C7="",D7="",Summary!$B$6="",M7&lt;&gt;"Open"),"",MAX(0,Summary!$B$6-D7))</f>
        <v/>
      </c>
      <c r="O7" s="12" t="str">
        <f aca="false">IF(OR(C7="",H7="",Summary!$B$6="",M7&lt;&gt;"Open"),"",IF(H7&lt;Summary!$B$6,"Overdue","Not due"))</f>
        <v/>
      </c>
      <c r="P7" s="12" t="str">
        <f aca="false">IF(AND(C7="",B7=""),"",IF(OR(A7="",B7="",C7="",D7="",I7="",AND(I7="Closed",J7=""),AND(J7&lt;&gt;"",J7&lt;D7),COUNTIFS(A$7:A$106,A7,C$7:C$106,C7)&gt;1),"CHECK","OK"))</f>
        <v>OK</v>
      </c>
    </row>
    <row r="8" customFormat="false" ht="30" hidden="false" customHeight="true" outlineLevel="0" collapsed="false">
      <c r="A8" s="6" t="s">
        <v>43</v>
      </c>
      <c r="B8" s="6" t="s">
        <v>44</v>
      </c>
      <c r="C8" s="6" t="s">
        <v>50</v>
      </c>
      <c r="D8" s="7" t="n">
        <v>46304</v>
      </c>
      <c r="E8" s="6" t="s">
        <v>51</v>
      </c>
      <c r="F8" s="6" t="s">
        <v>47</v>
      </c>
      <c r="G8" s="6" t="s">
        <v>52</v>
      </c>
      <c r="H8" s="7" t="n">
        <v>46306</v>
      </c>
      <c r="I8" s="6" t="s">
        <v>53</v>
      </c>
      <c r="J8" s="7" t="n">
        <v>46305</v>
      </c>
      <c r="K8" s="11" t="n">
        <v>30</v>
      </c>
      <c r="L8" s="11" t="n">
        <v>25</v>
      </c>
      <c r="M8" s="12" t="str">
        <f aca="false">IF(C8="","",IF(OR(I8="Closed",I8="Cancelled"),"Inactive","Open"))</f>
        <v>Inactive</v>
      </c>
      <c r="N8" s="8" t="str">
        <f aca="false">IF(OR(C8="",D8="",Summary!$B$6="",M8&lt;&gt;"Open"),"",MAX(0,Summary!$B$6-D8))</f>
        <v/>
      </c>
      <c r="O8" s="12" t="str">
        <f aca="false">IF(OR(C8="",H8="",Summary!$B$6="",M8&lt;&gt;"Open"),"",IF(H8&lt;Summary!$B$6,"Overdue","Not due"))</f>
        <v/>
      </c>
      <c r="P8" s="12" t="str">
        <f aca="false">IF(AND(C8="",B8=""),"",IF(OR(A8="",B8="",C8="",D8="",I8="",AND(I8="Closed",J8=""),AND(J8&lt;&gt;"",J8&lt;D8),COUNTIFS(A$7:A$106,A8,C$7:C$106,C8)&gt;1),"CHECK","OK"))</f>
        <v>OK</v>
      </c>
    </row>
    <row r="9" customFormat="false" ht="30" hidden="false" customHeight="true" outlineLevel="0" collapsed="false">
      <c r="A9" s="6"/>
      <c r="B9" s="6"/>
      <c r="C9" s="6"/>
      <c r="D9" s="7"/>
      <c r="E9" s="6"/>
      <c r="F9" s="6"/>
      <c r="G9" s="6"/>
      <c r="H9" s="7"/>
      <c r="I9" s="6"/>
      <c r="J9" s="7"/>
      <c r="K9" s="11"/>
      <c r="L9" s="11"/>
      <c r="M9" s="12" t="str">
        <f aca="false">IF(C9="","",IF(OR(I9="Closed",I9="Cancelled"),"Inactive","Open"))</f>
        <v/>
      </c>
      <c r="N9" s="8" t="str">
        <f aca="false">IF(OR(C9="",D9="",Summary!$B$6="",M9&lt;&gt;"Open"),"",MAX(0,Summary!$B$6-D9))</f>
        <v/>
      </c>
      <c r="O9" s="12" t="str">
        <f aca="false">IF(OR(C9="",H9="",Summary!$B$6="",M9&lt;&gt;"Open"),"",IF(H9&lt;Summary!$B$6,"Overdue","Not due"))</f>
        <v/>
      </c>
      <c r="P9" s="12" t="str">
        <f aca="false">IF(AND(C9="",B9=""),"",IF(OR(A9="",B9="",C9="",D9="",I9="",AND(I9="Closed",J9=""),AND(J9&lt;&gt;"",J9&lt;D9),COUNTIFS(A$7:A$106,A9,C$7:C$106,C9)&gt;1),"CHECK","OK"))</f>
        <v/>
      </c>
    </row>
    <row r="10" customFormat="false" ht="30" hidden="false" customHeight="true" outlineLevel="0" collapsed="false">
      <c r="A10" s="6"/>
      <c r="B10" s="6"/>
      <c r="C10" s="6"/>
      <c r="D10" s="7"/>
      <c r="E10" s="6"/>
      <c r="F10" s="6"/>
      <c r="G10" s="6"/>
      <c r="H10" s="7"/>
      <c r="I10" s="6"/>
      <c r="J10" s="7"/>
      <c r="K10" s="11"/>
      <c r="L10" s="11"/>
      <c r="M10" s="12" t="str">
        <f aca="false">IF(C10="","",IF(OR(I10="Closed",I10="Cancelled"),"Inactive","Open"))</f>
        <v/>
      </c>
      <c r="N10" s="8" t="str">
        <f aca="false">IF(OR(C10="",D10="",Summary!$B$6="",M10&lt;&gt;"Open"),"",MAX(0,Summary!$B$6-D10))</f>
        <v/>
      </c>
      <c r="O10" s="12" t="str">
        <f aca="false">IF(OR(C10="",H10="",Summary!$B$6="",M10&lt;&gt;"Open"),"",IF(H10&lt;Summary!$B$6,"Overdue","Not due"))</f>
        <v/>
      </c>
      <c r="P10" s="12" t="str">
        <f aca="false">IF(AND(C10="",B10=""),"",IF(OR(A10="",B10="",C10="",D10="",I10="",AND(I10="Closed",J10=""),AND(J10&lt;&gt;"",J10&lt;D10),COUNTIFS(A$7:A$106,A10,C$7:C$106,C10)&gt;1),"CHECK","OK"))</f>
        <v/>
      </c>
    </row>
    <row r="11" customFormat="false" ht="30" hidden="false" customHeight="true" outlineLevel="0" collapsed="false">
      <c r="A11" s="6"/>
      <c r="B11" s="6"/>
      <c r="C11" s="6"/>
      <c r="D11" s="7"/>
      <c r="E11" s="6"/>
      <c r="F11" s="6"/>
      <c r="G11" s="6"/>
      <c r="H11" s="7"/>
      <c r="I11" s="6"/>
      <c r="J11" s="7"/>
      <c r="K11" s="11"/>
      <c r="L11" s="11"/>
      <c r="M11" s="12" t="str">
        <f aca="false">IF(C11="","",IF(OR(I11="Closed",I11="Cancelled"),"Inactive","Open"))</f>
        <v/>
      </c>
      <c r="N11" s="8" t="str">
        <f aca="false">IF(OR(C11="",D11="",Summary!$B$6="",M11&lt;&gt;"Open"),"",MAX(0,Summary!$B$6-D11))</f>
        <v/>
      </c>
      <c r="O11" s="12" t="str">
        <f aca="false">IF(OR(C11="",H11="",Summary!$B$6="",M11&lt;&gt;"Open"),"",IF(H11&lt;Summary!$B$6,"Overdue","Not due"))</f>
        <v/>
      </c>
      <c r="P11" s="12" t="str">
        <f aca="false">IF(AND(C11="",B11=""),"",IF(OR(A11="",B11="",C11="",D11="",I11="",AND(I11="Closed",J11=""),AND(J11&lt;&gt;"",J11&lt;D11),COUNTIFS(A$7:A$106,A11,C$7:C$106,C11)&gt;1),"CHECK","OK"))</f>
        <v/>
      </c>
    </row>
    <row r="12" customFormat="false" ht="30" hidden="false" customHeight="true" outlineLevel="0" collapsed="false">
      <c r="A12" s="6"/>
      <c r="B12" s="6"/>
      <c r="C12" s="6"/>
      <c r="D12" s="7"/>
      <c r="E12" s="6"/>
      <c r="F12" s="6"/>
      <c r="G12" s="6"/>
      <c r="H12" s="7"/>
      <c r="I12" s="6"/>
      <c r="J12" s="7"/>
      <c r="K12" s="11"/>
      <c r="L12" s="11"/>
      <c r="M12" s="12" t="str">
        <f aca="false">IF(C12="","",IF(OR(I12="Closed",I12="Cancelled"),"Inactive","Open"))</f>
        <v/>
      </c>
      <c r="N12" s="8" t="str">
        <f aca="false">IF(OR(C12="",D12="",Summary!$B$6="",M12&lt;&gt;"Open"),"",MAX(0,Summary!$B$6-D12))</f>
        <v/>
      </c>
      <c r="O12" s="12" t="str">
        <f aca="false">IF(OR(C12="",H12="",Summary!$B$6="",M12&lt;&gt;"Open"),"",IF(H12&lt;Summary!$B$6,"Overdue","Not due"))</f>
        <v/>
      </c>
      <c r="P12" s="12" t="str">
        <f aca="false">IF(AND(C12="",B12=""),"",IF(OR(A12="",B12="",C12="",D12="",I12="",AND(I12="Closed",J12=""),AND(J12&lt;&gt;"",J12&lt;D12),COUNTIFS(A$7:A$106,A12,C$7:C$106,C12)&gt;1),"CHECK","OK"))</f>
        <v/>
      </c>
    </row>
    <row r="13" customFormat="false" ht="30" hidden="false" customHeight="true" outlineLevel="0" collapsed="false">
      <c r="A13" s="6"/>
      <c r="B13" s="6"/>
      <c r="C13" s="6"/>
      <c r="D13" s="7"/>
      <c r="E13" s="6"/>
      <c r="F13" s="6"/>
      <c r="G13" s="6"/>
      <c r="H13" s="7"/>
      <c r="I13" s="6"/>
      <c r="J13" s="7"/>
      <c r="K13" s="11"/>
      <c r="L13" s="11"/>
      <c r="M13" s="12" t="str">
        <f aca="false">IF(C13="","",IF(OR(I13="Closed",I13="Cancelled"),"Inactive","Open"))</f>
        <v/>
      </c>
      <c r="N13" s="8" t="str">
        <f aca="false">IF(OR(C13="",D13="",Summary!$B$6="",M13&lt;&gt;"Open"),"",MAX(0,Summary!$B$6-D13))</f>
        <v/>
      </c>
      <c r="O13" s="12" t="str">
        <f aca="false">IF(OR(C13="",H13="",Summary!$B$6="",M13&lt;&gt;"Open"),"",IF(H13&lt;Summary!$B$6,"Overdue","Not due"))</f>
        <v/>
      </c>
      <c r="P13" s="12" t="str">
        <f aca="false">IF(AND(C13="",B13=""),"",IF(OR(A13="",B13="",C13="",D13="",I13="",AND(I13="Closed",J13=""),AND(J13&lt;&gt;"",J13&lt;D13),COUNTIFS(A$7:A$106,A13,C$7:C$106,C13)&gt;1),"CHECK","OK"))</f>
        <v/>
      </c>
    </row>
    <row r="14" customFormat="false" ht="30" hidden="false" customHeight="true" outlineLevel="0" collapsed="false">
      <c r="A14" s="6"/>
      <c r="B14" s="6"/>
      <c r="C14" s="6"/>
      <c r="D14" s="7"/>
      <c r="E14" s="6"/>
      <c r="F14" s="6"/>
      <c r="G14" s="6"/>
      <c r="H14" s="7"/>
      <c r="I14" s="6"/>
      <c r="J14" s="7"/>
      <c r="K14" s="11"/>
      <c r="L14" s="11"/>
      <c r="M14" s="12" t="str">
        <f aca="false">IF(C14="","",IF(OR(I14="Closed",I14="Cancelled"),"Inactive","Open"))</f>
        <v/>
      </c>
      <c r="N14" s="8" t="str">
        <f aca="false">IF(OR(C14="",D14="",Summary!$B$6="",M14&lt;&gt;"Open"),"",MAX(0,Summary!$B$6-D14))</f>
        <v/>
      </c>
      <c r="O14" s="12" t="str">
        <f aca="false">IF(OR(C14="",H14="",Summary!$B$6="",M14&lt;&gt;"Open"),"",IF(H14&lt;Summary!$B$6,"Overdue","Not due"))</f>
        <v/>
      </c>
      <c r="P14" s="12" t="str">
        <f aca="false">IF(AND(C14="",B14=""),"",IF(OR(A14="",B14="",C14="",D14="",I14="",AND(I14="Closed",J14=""),AND(J14&lt;&gt;"",J14&lt;D14),COUNTIFS(A$7:A$106,A14,C$7:C$106,C14)&gt;1),"CHECK","OK"))</f>
        <v/>
      </c>
    </row>
    <row r="15" customFormat="false" ht="30" hidden="false" customHeight="true" outlineLevel="0" collapsed="false">
      <c r="A15" s="6"/>
      <c r="B15" s="6"/>
      <c r="C15" s="6"/>
      <c r="D15" s="7"/>
      <c r="E15" s="6"/>
      <c r="F15" s="6"/>
      <c r="G15" s="6"/>
      <c r="H15" s="7"/>
      <c r="I15" s="6"/>
      <c r="J15" s="7"/>
      <c r="K15" s="11"/>
      <c r="L15" s="11"/>
      <c r="M15" s="12" t="str">
        <f aca="false">IF(C15="","",IF(OR(I15="Closed",I15="Cancelled"),"Inactive","Open"))</f>
        <v/>
      </c>
      <c r="N15" s="8" t="str">
        <f aca="false">IF(OR(C15="",D15="",Summary!$B$6="",M15&lt;&gt;"Open"),"",MAX(0,Summary!$B$6-D15))</f>
        <v/>
      </c>
      <c r="O15" s="12" t="str">
        <f aca="false">IF(OR(C15="",H15="",Summary!$B$6="",M15&lt;&gt;"Open"),"",IF(H15&lt;Summary!$B$6,"Overdue","Not due"))</f>
        <v/>
      </c>
      <c r="P15" s="12" t="str">
        <f aca="false">IF(AND(C15="",B15=""),"",IF(OR(A15="",B15="",C15="",D15="",I15="",AND(I15="Closed",J15=""),AND(J15&lt;&gt;"",J15&lt;D15),COUNTIFS(A$7:A$106,A15,C$7:C$106,C15)&gt;1),"CHECK","OK"))</f>
        <v/>
      </c>
    </row>
    <row r="16" customFormat="false" ht="30" hidden="false" customHeight="true" outlineLevel="0" collapsed="false">
      <c r="A16" s="6"/>
      <c r="B16" s="6"/>
      <c r="C16" s="6"/>
      <c r="D16" s="7"/>
      <c r="E16" s="6"/>
      <c r="F16" s="6"/>
      <c r="G16" s="6"/>
      <c r="H16" s="7"/>
      <c r="I16" s="6"/>
      <c r="J16" s="7"/>
      <c r="K16" s="11"/>
      <c r="L16" s="11"/>
      <c r="M16" s="12" t="str">
        <f aca="false">IF(C16="","",IF(OR(I16="Closed",I16="Cancelled"),"Inactive","Open"))</f>
        <v/>
      </c>
      <c r="N16" s="8" t="str">
        <f aca="false">IF(OR(C16="",D16="",Summary!$B$6="",M16&lt;&gt;"Open"),"",MAX(0,Summary!$B$6-D16))</f>
        <v/>
      </c>
      <c r="O16" s="12" t="str">
        <f aca="false">IF(OR(C16="",H16="",Summary!$B$6="",M16&lt;&gt;"Open"),"",IF(H16&lt;Summary!$B$6,"Overdue","Not due"))</f>
        <v/>
      </c>
      <c r="P16" s="12" t="str">
        <f aca="false">IF(AND(C16="",B16=""),"",IF(OR(A16="",B16="",C16="",D16="",I16="",AND(I16="Closed",J16=""),AND(J16&lt;&gt;"",J16&lt;D16),COUNTIFS(A$7:A$106,A16,C$7:C$106,C16)&gt;1),"CHECK","OK"))</f>
        <v/>
      </c>
    </row>
    <row r="17" customFormat="false" ht="30" hidden="false" customHeight="true" outlineLevel="0" collapsed="false">
      <c r="A17" s="6"/>
      <c r="B17" s="6"/>
      <c r="C17" s="6"/>
      <c r="D17" s="7"/>
      <c r="E17" s="6"/>
      <c r="F17" s="6"/>
      <c r="G17" s="6"/>
      <c r="H17" s="7"/>
      <c r="I17" s="6"/>
      <c r="J17" s="7"/>
      <c r="K17" s="11"/>
      <c r="L17" s="11"/>
      <c r="M17" s="12" t="str">
        <f aca="false">IF(C17="","",IF(OR(I17="Closed",I17="Cancelled"),"Inactive","Open"))</f>
        <v/>
      </c>
      <c r="N17" s="8" t="str">
        <f aca="false">IF(OR(C17="",D17="",Summary!$B$6="",M17&lt;&gt;"Open"),"",MAX(0,Summary!$B$6-D17))</f>
        <v/>
      </c>
      <c r="O17" s="12" t="str">
        <f aca="false">IF(OR(C17="",H17="",Summary!$B$6="",M17&lt;&gt;"Open"),"",IF(H17&lt;Summary!$B$6,"Overdue","Not due"))</f>
        <v/>
      </c>
      <c r="P17" s="12" t="str">
        <f aca="false">IF(AND(C17="",B17=""),"",IF(OR(A17="",B17="",C17="",D17="",I17="",AND(I17="Closed",J17=""),AND(J17&lt;&gt;"",J17&lt;D17),COUNTIFS(A$7:A$106,A17,C$7:C$106,C17)&gt;1),"CHECK","OK"))</f>
        <v/>
      </c>
    </row>
    <row r="18" customFormat="false" ht="30" hidden="false" customHeight="true" outlineLevel="0" collapsed="false">
      <c r="A18" s="6"/>
      <c r="B18" s="6"/>
      <c r="C18" s="6"/>
      <c r="D18" s="7"/>
      <c r="E18" s="6"/>
      <c r="F18" s="6"/>
      <c r="G18" s="6"/>
      <c r="H18" s="7"/>
      <c r="I18" s="6"/>
      <c r="J18" s="7"/>
      <c r="K18" s="11"/>
      <c r="L18" s="11"/>
      <c r="M18" s="12" t="str">
        <f aca="false">IF(C18="","",IF(OR(I18="Closed",I18="Cancelled"),"Inactive","Open"))</f>
        <v/>
      </c>
      <c r="N18" s="8" t="str">
        <f aca="false">IF(OR(C18="",D18="",Summary!$B$6="",M18&lt;&gt;"Open"),"",MAX(0,Summary!$B$6-D18))</f>
        <v/>
      </c>
      <c r="O18" s="12" t="str">
        <f aca="false">IF(OR(C18="",H18="",Summary!$B$6="",M18&lt;&gt;"Open"),"",IF(H18&lt;Summary!$B$6,"Overdue","Not due"))</f>
        <v/>
      </c>
      <c r="P18" s="12" t="str">
        <f aca="false">IF(AND(C18="",B18=""),"",IF(OR(A18="",B18="",C18="",D18="",I18="",AND(I18="Closed",J18=""),AND(J18&lt;&gt;"",J18&lt;D18),COUNTIFS(A$7:A$106,A18,C$7:C$106,C18)&gt;1),"CHECK","OK"))</f>
        <v/>
      </c>
    </row>
    <row r="19" customFormat="false" ht="30" hidden="false" customHeight="true" outlineLevel="0" collapsed="false">
      <c r="A19" s="6"/>
      <c r="B19" s="6"/>
      <c r="C19" s="6"/>
      <c r="D19" s="7"/>
      <c r="E19" s="6"/>
      <c r="F19" s="6"/>
      <c r="G19" s="6"/>
      <c r="H19" s="7"/>
      <c r="I19" s="6"/>
      <c r="J19" s="7"/>
      <c r="K19" s="11"/>
      <c r="L19" s="11"/>
      <c r="M19" s="12" t="str">
        <f aca="false">IF(C19="","",IF(OR(I19="Closed",I19="Cancelled"),"Inactive","Open"))</f>
        <v/>
      </c>
      <c r="N19" s="8" t="str">
        <f aca="false">IF(OR(C19="",D19="",Summary!$B$6="",M19&lt;&gt;"Open"),"",MAX(0,Summary!$B$6-D19))</f>
        <v/>
      </c>
      <c r="O19" s="12" t="str">
        <f aca="false">IF(OR(C19="",H19="",Summary!$B$6="",M19&lt;&gt;"Open"),"",IF(H19&lt;Summary!$B$6,"Overdue","Not due"))</f>
        <v/>
      </c>
      <c r="P19" s="12" t="str">
        <f aca="false">IF(AND(C19="",B19=""),"",IF(OR(A19="",B19="",C19="",D19="",I19="",AND(I19="Closed",J19=""),AND(J19&lt;&gt;"",J19&lt;D19),COUNTIFS(A$7:A$106,A19,C$7:C$106,C19)&gt;1),"CHECK","OK"))</f>
        <v/>
      </c>
    </row>
    <row r="20" customFormat="false" ht="30" hidden="false" customHeight="true" outlineLevel="0" collapsed="false">
      <c r="A20" s="6"/>
      <c r="B20" s="6"/>
      <c r="C20" s="6"/>
      <c r="D20" s="7"/>
      <c r="E20" s="6"/>
      <c r="F20" s="6"/>
      <c r="G20" s="6"/>
      <c r="H20" s="7"/>
      <c r="I20" s="6"/>
      <c r="J20" s="7"/>
      <c r="K20" s="11"/>
      <c r="L20" s="11"/>
      <c r="M20" s="12" t="str">
        <f aca="false">IF(C20="","",IF(OR(I20="Closed",I20="Cancelled"),"Inactive","Open"))</f>
        <v/>
      </c>
      <c r="N20" s="8" t="str">
        <f aca="false">IF(OR(C20="",D20="",Summary!$B$6="",M20&lt;&gt;"Open"),"",MAX(0,Summary!$B$6-D20))</f>
        <v/>
      </c>
      <c r="O20" s="12" t="str">
        <f aca="false">IF(OR(C20="",H20="",Summary!$B$6="",M20&lt;&gt;"Open"),"",IF(H20&lt;Summary!$B$6,"Overdue","Not due"))</f>
        <v/>
      </c>
      <c r="P20" s="12" t="str">
        <f aca="false">IF(AND(C20="",B20=""),"",IF(OR(A20="",B20="",C20="",D20="",I20="",AND(I20="Closed",J20=""),AND(J20&lt;&gt;"",J20&lt;D20),COUNTIFS(A$7:A$106,A20,C$7:C$106,C20)&gt;1),"CHECK","OK"))</f>
        <v/>
      </c>
    </row>
    <row r="21" customFormat="false" ht="30" hidden="false" customHeight="true" outlineLevel="0" collapsed="false">
      <c r="A21" s="6"/>
      <c r="B21" s="6"/>
      <c r="C21" s="6"/>
      <c r="D21" s="7"/>
      <c r="E21" s="6"/>
      <c r="F21" s="6"/>
      <c r="G21" s="6"/>
      <c r="H21" s="7"/>
      <c r="I21" s="6"/>
      <c r="J21" s="7"/>
      <c r="K21" s="11"/>
      <c r="L21" s="11"/>
      <c r="M21" s="12" t="str">
        <f aca="false">IF(C21="","",IF(OR(I21="Closed",I21="Cancelled"),"Inactive","Open"))</f>
        <v/>
      </c>
      <c r="N21" s="8" t="str">
        <f aca="false">IF(OR(C21="",D21="",Summary!$B$6="",M21&lt;&gt;"Open"),"",MAX(0,Summary!$B$6-D21))</f>
        <v/>
      </c>
      <c r="O21" s="12" t="str">
        <f aca="false">IF(OR(C21="",H21="",Summary!$B$6="",M21&lt;&gt;"Open"),"",IF(H21&lt;Summary!$B$6,"Overdue","Not due"))</f>
        <v/>
      </c>
      <c r="P21" s="12" t="str">
        <f aca="false">IF(AND(C21="",B21=""),"",IF(OR(A21="",B21="",C21="",D21="",I21="",AND(I21="Closed",J21=""),AND(J21&lt;&gt;"",J21&lt;D21),COUNTIFS(A$7:A$106,A21,C$7:C$106,C21)&gt;1),"CHECK","OK"))</f>
        <v/>
      </c>
    </row>
    <row r="22" customFormat="false" ht="30" hidden="false" customHeight="true" outlineLevel="0" collapsed="false">
      <c r="A22" s="6"/>
      <c r="B22" s="6"/>
      <c r="C22" s="6"/>
      <c r="D22" s="7"/>
      <c r="E22" s="6"/>
      <c r="F22" s="6"/>
      <c r="G22" s="6"/>
      <c r="H22" s="7"/>
      <c r="I22" s="6"/>
      <c r="J22" s="7"/>
      <c r="K22" s="11"/>
      <c r="L22" s="11"/>
      <c r="M22" s="12" t="str">
        <f aca="false">IF(C22="","",IF(OR(I22="Closed",I22="Cancelled"),"Inactive","Open"))</f>
        <v/>
      </c>
      <c r="N22" s="8" t="str">
        <f aca="false">IF(OR(C22="",D22="",Summary!$B$6="",M22&lt;&gt;"Open"),"",MAX(0,Summary!$B$6-D22))</f>
        <v/>
      </c>
      <c r="O22" s="12" t="str">
        <f aca="false">IF(OR(C22="",H22="",Summary!$B$6="",M22&lt;&gt;"Open"),"",IF(H22&lt;Summary!$B$6,"Overdue","Not due"))</f>
        <v/>
      </c>
      <c r="P22" s="12" t="str">
        <f aca="false">IF(AND(C22="",B22=""),"",IF(OR(A22="",B22="",C22="",D22="",I22="",AND(I22="Closed",J22=""),AND(J22&lt;&gt;"",J22&lt;D22),COUNTIFS(A$7:A$106,A22,C$7:C$106,C22)&gt;1),"CHECK","OK"))</f>
        <v/>
      </c>
    </row>
    <row r="23" customFormat="false" ht="30" hidden="false" customHeight="true" outlineLevel="0" collapsed="false">
      <c r="A23" s="6"/>
      <c r="B23" s="6"/>
      <c r="C23" s="6"/>
      <c r="D23" s="7"/>
      <c r="E23" s="6"/>
      <c r="F23" s="6"/>
      <c r="G23" s="6"/>
      <c r="H23" s="7"/>
      <c r="I23" s="6"/>
      <c r="J23" s="7"/>
      <c r="K23" s="11"/>
      <c r="L23" s="11"/>
      <c r="M23" s="12" t="str">
        <f aca="false">IF(C23="","",IF(OR(I23="Closed",I23="Cancelled"),"Inactive","Open"))</f>
        <v/>
      </c>
      <c r="N23" s="8" t="str">
        <f aca="false">IF(OR(C23="",D23="",Summary!$B$6="",M23&lt;&gt;"Open"),"",MAX(0,Summary!$B$6-D23))</f>
        <v/>
      </c>
      <c r="O23" s="12" t="str">
        <f aca="false">IF(OR(C23="",H23="",Summary!$B$6="",M23&lt;&gt;"Open"),"",IF(H23&lt;Summary!$B$6,"Overdue","Not due"))</f>
        <v/>
      </c>
      <c r="P23" s="12" t="str">
        <f aca="false">IF(AND(C23="",B23=""),"",IF(OR(A23="",B23="",C23="",D23="",I23="",AND(I23="Closed",J23=""),AND(J23&lt;&gt;"",J23&lt;D23),COUNTIFS(A$7:A$106,A23,C$7:C$106,C23)&gt;1),"CHECK","OK"))</f>
        <v/>
      </c>
    </row>
    <row r="24" customFormat="false" ht="30" hidden="false" customHeight="true" outlineLevel="0" collapsed="false">
      <c r="A24" s="6"/>
      <c r="B24" s="6"/>
      <c r="C24" s="6"/>
      <c r="D24" s="7"/>
      <c r="E24" s="6"/>
      <c r="F24" s="6"/>
      <c r="G24" s="6"/>
      <c r="H24" s="7"/>
      <c r="I24" s="6"/>
      <c r="J24" s="7"/>
      <c r="K24" s="11"/>
      <c r="L24" s="11"/>
      <c r="M24" s="12" t="str">
        <f aca="false">IF(C24="","",IF(OR(I24="Closed",I24="Cancelled"),"Inactive","Open"))</f>
        <v/>
      </c>
      <c r="N24" s="8" t="str">
        <f aca="false">IF(OR(C24="",D24="",Summary!$B$6="",M24&lt;&gt;"Open"),"",MAX(0,Summary!$B$6-D24))</f>
        <v/>
      </c>
      <c r="O24" s="12" t="str">
        <f aca="false">IF(OR(C24="",H24="",Summary!$B$6="",M24&lt;&gt;"Open"),"",IF(H24&lt;Summary!$B$6,"Overdue","Not due"))</f>
        <v/>
      </c>
      <c r="P24" s="12" t="str">
        <f aca="false">IF(AND(C24="",B24=""),"",IF(OR(A24="",B24="",C24="",D24="",I24="",AND(I24="Closed",J24=""),AND(J24&lt;&gt;"",J24&lt;D24),COUNTIFS(A$7:A$106,A24,C$7:C$106,C24)&gt;1),"CHECK","OK"))</f>
        <v/>
      </c>
    </row>
    <row r="25" customFormat="false" ht="30" hidden="false" customHeight="true" outlineLevel="0" collapsed="false">
      <c r="A25" s="6"/>
      <c r="B25" s="6"/>
      <c r="C25" s="6"/>
      <c r="D25" s="7"/>
      <c r="E25" s="6"/>
      <c r="F25" s="6"/>
      <c r="G25" s="6"/>
      <c r="H25" s="7"/>
      <c r="I25" s="6"/>
      <c r="J25" s="7"/>
      <c r="K25" s="11"/>
      <c r="L25" s="11"/>
      <c r="M25" s="12" t="str">
        <f aca="false">IF(C25="","",IF(OR(I25="Closed",I25="Cancelled"),"Inactive","Open"))</f>
        <v/>
      </c>
      <c r="N25" s="8" t="str">
        <f aca="false">IF(OR(C25="",D25="",Summary!$B$6="",M25&lt;&gt;"Open"),"",MAX(0,Summary!$B$6-D25))</f>
        <v/>
      </c>
      <c r="O25" s="12" t="str">
        <f aca="false">IF(OR(C25="",H25="",Summary!$B$6="",M25&lt;&gt;"Open"),"",IF(H25&lt;Summary!$B$6,"Overdue","Not due"))</f>
        <v/>
      </c>
      <c r="P25" s="12" t="str">
        <f aca="false">IF(AND(C25="",B25=""),"",IF(OR(A25="",B25="",C25="",D25="",I25="",AND(I25="Closed",J25=""),AND(J25&lt;&gt;"",J25&lt;D25),COUNTIFS(A$7:A$106,A25,C$7:C$106,C25)&gt;1),"CHECK","OK"))</f>
        <v/>
      </c>
    </row>
    <row r="26" customFormat="false" ht="30" hidden="false" customHeight="true" outlineLevel="0" collapsed="false">
      <c r="A26" s="6"/>
      <c r="B26" s="6"/>
      <c r="C26" s="6"/>
      <c r="D26" s="7"/>
      <c r="E26" s="6"/>
      <c r="F26" s="6"/>
      <c r="G26" s="6"/>
      <c r="H26" s="7"/>
      <c r="I26" s="6"/>
      <c r="J26" s="7"/>
      <c r="K26" s="11"/>
      <c r="L26" s="11"/>
      <c r="M26" s="12" t="str">
        <f aca="false">IF(C26="","",IF(OR(I26="Closed",I26="Cancelled"),"Inactive","Open"))</f>
        <v/>
      </c>
      <c r="N26" s="8" t="str">
        <f aca="false">IF(OR(C26="",D26="",Summary!$B$6="",M26&lt;&gt;"Open"),"",MAX(0,Summary!$B$6-D26))</f>
        <v/>
      </c>
      <c r="O26" s="12" t="str">
        <f aca="false">IF(OR(C26="",H26="",Summary!$B$6="",M26&lt;&gt;"Open"),"",IF(H26&lt;Summary!$B$6,"Overdue","Not due"))</f>
        <v/>
      </c>
      <c r="P26" s="12" t="str">
        <f aca="false">IF(AND(C26="",B26=""),"",IF(OR(A26="",B26="",C26="",D26="",I26="",AND(I26="Closed",J26=""),AND(J26&lt;&gt;"",J26&lt;D26),COUNTIFS(A$7:A$106,A26,C$7:C$106,C26)&gt;1),"CHECK","OK"))</f>
        <v/>
      </c>
    </row>
    <row r="27" customFormat="false" ht="30" hidden="false" customHeight="true" outlineLevel="0" collapsed="false">
      <c r="A27" s="6"/>
      <c r="B27" s="6"/>
      <c r="C27" s="6"/>
      <c r="D27" s="7"/>
      <c r="E27" s="6"/>
      <c r="F27" s="6"/>
      <c r="G27" s="6"/>
      <c r="H27" s="7"/>
      <c r="I27" s="6"/>
      <c r="J27" s="7"/>
      <c r="K27" s="11"/>
      <c r="L27" s="11"/>
      <c r="M27" s="12" t="str">
        <f aca="false">IF(C27="","",IF(OR(I27="Closed",I27="Cancelled"),"Inactive","Open"))</f>
        <v/>
      </c>
      <c r="N27" s="8" t="str">
        <f aca="false">IF(OR(C27="",D27="",Summary!$B$6="",M27&lt;&gt;"Open"),"",MAX(0,Summary!$B$6-D27))</f>
        <v/>
      </c>
      <c r="O27" s="12" t="str">
        <f aca="false">IF(OR(C27="",H27="",Summary!$B$6="",M27&lt;&gt;"Open"),"",IF(H27&lt;Summary!$B$6,"Overdue","Not due"))</f>
        <v/>
      </c>
      <c r="P27" s="12" t="str">
        <f aca="false">IF(AND(C27="",B27=""),"",IF(OR(A27="",B27="",C27="",D27="",I27="",AND(I27="Closed",J27=""),AND(J27&lt;&gt;"",J27&lt;D27),COUNTIFS(A$7:A$106,A27,C$7:C$106,C27)&gt;1),"CHECK","OK"))</f>
        <v/>
      </c>
    </row>
    <row r="28" customFormat="false" ht="30" hidden="false" customHeight="true" outlineLevel="0" collapsed="false">
      <c r="A28" s="6"/>
      <c r="B28" s="6"/>
      <c r="C28" s="6"/>
      <c r="D28" s="7"/>
      <c r="E28" s="6"/>
      <c r="F28" s="6"/>
      <c r="G28" s="6"/>
      <c r="H28" s="7"/>
      <c r="I28" s="6"/>
      <c r="J28" s="7"/>
      <c r="K28" s="11"/>
      <c r="L28" s="11"/>
      <c r="M28" s="12" t="str">
        <f aca="false">IF(C28="","",IF(OR(I28="Closed",I28="Cancelled"),"Inactive","Open"))</f>
        <v/>
      </c>
      <c r="N28" s="8" t="str">
        <f aca="false">IF(OR(C28="",D28="",Summary!$B$6="",M28&lt;&gt;"Open"),"",MAX(0,Summary!$B$6-D28))</f>
        <v/>
      </c>
      <c r="O28" s="12" t="str">
        <f aca="false">IF(OR(C28="",H28="",Summary!$B$6="",M28&lt;&gt;"Open"),"",IF(H28&lt;Summary!$B$6,"Overdue","Not due"))</f>
        <v/>
      </c>
      <c r="P28" s="12" t="str">
        <f aca="false">IF(AND(C28="",B28=""),"",IF(OR(A28="",B28="",C28="",D28="",I28="",AND(I28="Closed",J28=""),AND(J28&lt;&gt;"",J28&lt;D28),COUNTIFS(A$7:A$106,A28,C$7:C$106,C28)&gt;1),"CHECK","OK"))</f>
        <v/>
      </c>
    </row>
    <row r="29" customFormat="false" ht="30" hidden="false" customHeight="true" outlineLevel="0" collapsed="false">
      <c r="A29" s="6"/>
      <c r="B29" s="6"/>
      <c r="C29" s="6"/>
      <c r="D29" s="7"/>
      <c r="E29" s="6"/>
      <c r="F29" s="6"/>
      <c r="G29" s="6"/>
      <c r="H29" s="7"/>
      <c r="I29" s="6"/>
      <c r="J29" s="7"/>
      <c r="K29" s="11"/>
      <c r="L29" s="11"/>
      <c r="M29" s="12" t="str">
        <f aca="false">IF(C29="","",IF(OR(I29="Closed",I29="Cancelled"),"Inactive","Open"))</f>
        <v/>
      </c>
      <c r="N29" s="8" t="str">
        <f aca="false">IF(OR(C29="",D29="",Summary!$B$6="",M29&lt;&gt;"Open"),"",MAX(0,Summary!$B$6-D29))</f>
        <v/>
      </c>
      <c r="O29" s="12" t="str">
        <f aca="false">IF(OR(C29="",H29="",Summary!$B$6="",M29&lt;&gt;"Open"),"",IF(H29&lt;Summary!$B$6,"Overdue","Not due"))</f>
        <v/>
      </c>
      <c r="P29" s="12" t="str">
        <f aca="false">IF(AND(C29="",B29=""),"",IF(OR(A29="",B29="",C29="",D29="",I29="",AND(I29="Closed",J29=""),AND(J29&lt;&gt;"",J29&lt;D29),COUNTIFS(A$7:A$106,A29,C$7:C$106,C29)&gt;1),"CHECK","OK"))</f>
        <v/>
      </c>
    </row>
    <row r="30" customFormat="false" ht="30" hidden="false" customHeight="true" outlineLevel="0" collapsed="false">
      <c r="A30" s="6"/>
      <c r="B30" s="6"/>
      <c r="C30" s="6"/>
      <c r="D30" s="7"/>
      <c r="E30" s="6"/>
      <c r="F30" s="6"/>
      <c r="G30" s="6"/>
      <c r="H30" s="7"/>
      <c r="I30" s="6"/>
      <c r="J30" s="7"/>
      <c r="K30" s="11"/>
      <c r="L30" s="11"/>
      <c r="M30" s="12" t="str">
        <f aca="false">IF(C30="","",IF(OR(I30="Closed",I30="Cancelled"),"Inactive","Open"))</f>
        <v/>
      </c>
      <c r="N30" s="8" t="str">
        <f aca="false">IF(OR(C30="",D30="",Summary!$B$6="",M30&lt;&gt;"Open"),"",MAX(0,Summary!$B$6-D30))</f>
        <v/>
      </c>
      <c r="O30" s="12" t="str">
        <f aca="false">IF(OR(C30="",H30="",Summary!$B$6="",M30&lt;&gt;"Open"),"",IF(H30&lt;Summary!$B$6,"Overdue","Not due"))</f>
        <v/>
      </c>
      <c r="P30" s="12" t="str">
        <f aca="false">IF(AND(C30="",B30=""),"",IF(OR(A30="",B30="",C30="",D30="",I30="",AND(I30="Closed",J30=""),AND(J30&lt;&gt;"",J30&lt;D30),COUNTIFS(A$7:A$106,A30,C$7:C$106,C30)&gt;1),"CHECK","OK"))</f>
        <v/>
      </c>
    </row>
    <row r="31" customFormat="false" ht="30" hidden="false" customHeight="true" outlineLevel="0" collapsed="false">
      <c r="A31" s="6"/>
      <c r="B31" s="6"/>
      <c r="C31" s="6"/>
      <c r="D31" s="7"/>
      <c r="E31" s="6"/>
      <c r="F31" s="6"/>
      <c r="G31" s="6"/>
      <c r="H31" s="7"/>
      <c r="I31" s="6"/>
      <c r="J31" s="7"/>
      <c r="K31" s="11"/>
      <c r="L31" s="11"/>
      <c r="M31" s="12" t="str">
        <f aca="false">IF(C31="","",IF(OR(I31="Closed",I31="Cancelled"),"Inactive","Open"))</f>
        <v/>
      </c>
      <c r="N31" s="8" t="str">
        <f aca="false">IF(OR(C31="",D31="",Summary!$B$6="",M31&lt;&gt;"Open"),"",MAX(0,Summary!$B$6-D31))</f>
        <v/>
      </c>
      <c r="O31" s="12" t="str">
        <f aca="false">IF(OR(C31="",H31="",Summary!$B$6="",M31&lt;&gt;"Open"),"",IF(H31&lt;Summary!$B$6,"Overdue","Not due"))</f>
        <v/>
      </c>
      <c r="P31" s="12" t="str">
        <f aca="false">IF(AND(C31="",B31=""),"",IF(OR(A31="",B31="",C31="",D31="",I31="",AND(I31="Closed",J31=""),AND(J31&lt;&gt;"",J31&lt;D31),COUNTIFS(A$7:A$106,A31,C$7:C$106,C31)&gt;1),"CHECK","OK"))</f>
        <v/>
      </c>
    </row>
    <row r="32" customFormat="false" ht="30" hidden="false" customHeight="true" outlineLevel="0" collapsed="false">
      <c r="A32" s="6"/>
      <c r="B32" s="6"/>
      <c r="C32" s="6"/>
      <c r="D32" s="7"/>
      <c r="E32" s="6"/>
      <c r="F32" s="6"/>
      <c r="G32" s="6"/>
      <c r="H32" s="7"/>
      <c r="I32" s="6"/>
      <c r="J32" s="7"/>
      <c r="K32" s="11"/>
      <c r="L32" s="11"/>
      <c r="M32" s="12" t="str">
        <f aca="false">IF(C32="","",IF(OR(I32="Closed",I32="Cancelled"),"Inactive","Open"))</f>
        <v/>
      </c>
      <c r="N32" s="8" t="str">
        <f aca="false">IF(OR(C32="",D32="",Summary!$B$6="",M32&lt;&gt;"Open"),"",MAX(0,Summary!$B$6-D32))</f>
        <v/>
      </c>
      <c r="O32" s="12" t="str">
        <f aca="false">IF(OR(C32="",H32="",Summary!$B$6="",M32&lt;&gt;"Open"),"",IF(H32&lt;Summary!$B$6,"Overdue","Not due"))</f>
        <v/>
      </c>
      <c r="P32" s="12" t="str">
        <f aca="false">IF(AND(C32="",B32=""),"",IF(OR(A32="",B32="",C32="",D32="",I32="",AND(I32="Closed",J32=""),AND(J32&lt;&gt;"",J32&lt;D32),COUNTIFS(A$7:A$106,A32,C$7:C$106,C32)&gt;1),"CHECK","OK"))</f>
        <v/>
      </c>
    </row>
    <row r="33" customFormat="false" ht="30" hidden="false" customHeight="true" outlineLevel="0" collapsed="false">
      <c r="A33" s="6"/>
      <c r="B33" s="6"/>
      <c r="C33" s="6"/>
      <c r="D33" s="7"/>
      <c r="E33" s="6"/>
      <c r="F33" s="6"/>
      <c r="G33" s="6"/>
      <c r="H33" s="7"/>
      <c r="I33" s="6"/>
      <c r="J33" s="7"/>
      <c r="K33" s="11"/>
      <c r="L33" s="11"/>
      <c r="M33" s="12" t="str">
        <f aca="false">IF(C33="","",IF(OR(I33="Closed",I33="Cancelled"),"Inactive","Open"))</f>
        <v/>
      </c>
      <c r="N33" s="8" t="str">
        <f aca="false">IF(OR(C33="",D33="",Summary!$B$6="",M33&lt;&gt;"Open"),"",MAX(0,Summary!$B$6-D33))</f>
        <v/>
      </c>
      <c r="O33" s="12" t="str">
        <f aca="false">IF(OR(C33="",H33="",Summary!$B$6="",M33&lt;&gt;"Open"),"",IF(H33&lt;Summary!$B$6,"Overdue","Not due"))</f>
        <v/>
      </c>
      <c r="P33" s="12" t="str">
        <f aca="false">IF(AND(C33="",B33=""),"",IF(OR(A33="",B33="",C33="",D33="",I33="",AND(I33="Closed",J33=""),AND(J33&lt;&gt;"",J33&lt;D33),COUNTIFS(A$7:A$106,A33,C$7:C$106,C33)&gt;1),"CHECK","OK"))</f>
        <v/>
      </c>
    </row>
    <row r="34" customFormat="false" ht="30" hidden="false" customHeight="true" outlineLevel="0" collapsed="false">
      <c r="A34" s="6"/>
      <c r="B34" s="6"/>
      <c r="C34" s="6"/>
      <c r="D34" s="7"/>
      <c r="E34" s="6"/>
      <c r="F34" s="6"/>
      <c r="G34" s="6"/>
      <c r="H34" s="7"/>
      <c r="I34" s="6"/>
      <c r="J34" s="7"/>
      <c r="K34" s="11"/>
      <c r="L34" s="11"/>
      <c r="M34" s="12" t="str">
        <f aca="false">IF(C34="","",IF(OR(I34="Closed",I34="Cancelled"),"Inactive","Open"))</f>
        <v/>
      </c>
      <c r="N34" s="8" t="str">
        <f aca="false">IF(OR(C34="",D34="",Summary!$B$6="",M34&lt;&gt;"Open"),"",MAX(0,Summary!$B$6-D34))</f>
        <v/>
      </c>
      <c r="O34" s="12" t="str">
        <f aca="false">IF(OR(C34="",H34="",Summary!$B$6="",M34&lt;&gt;"Open"),"",IF(H34&lt;Summary!$B$6,"Overdue","Not due"))</f>
        <v/>
      </c>
      <c r="P34" s="12" t="str">
        <f aca="false">IF(AND(C34="",B34=""),"",IF(OR(A34="",B34="",C34="",D34="",I34="",AND(I34="Closed",J34=""),AND(J34&lt;&gt;"",J34&lt;D34),COUNTIFS(A$7:A$106,A34,C$7:C$106,C34)&gt;1),"CHECK","OK"))</f>
        <v/>
      </c>
    </row>
    <row r="35" customFormat="false" ht="30" hidden="false" customHeight="true" outlineLevel="0" collapsed="false">
      <c r="A35" s="6"/>
      <c r="B35" s="6"/>
      <c r="C35" s="6"/>
      <c r="D35" s="7"/>
      <c r="E35" s="6"/>
      <c r="F35" s="6"/>
      <c r="G35" s="6"/>
      <c r="H35" s="7"/>
      <c r="I35" s="6"/>
      <c r="J35" s="7"/>
      <c r="K35" s="11"/>
      <c r="L35" s="11"/>
      <c r="M35" s="12" t="str">
        <f aca="false">IF(C35="","",IF(OR(I35="Closed",I35="Cancelled"),"Inactive","Open"))</f>
        <v/>
      </c>
      <c r="N35" s="8" t="str">
        <f aca="false">IF(OR(C35="",D35="",Summary!$B$6="",M35&lt;&gt;"Open"),"",MAX(0,Summary!$B$6-D35))</f>
        <v/>
      </c>
      <c r="O35" s="12" t="str">
        <f aca="false">IF(OR(C35="",H35="",Summary!$B$6="",M35&lt;&gt;"Open"),"",IF(H35&lt;Summary!$B$6,"Overdue","Not due"))</f>
        <v/>
      </c>
      <c r="P35" s="12" t="str">
        <f aca="false">IF(AND(C35="",B35=""),"",IF(OR(A35="",B35="",C35="",D35="",I35="",AND(I35="Closed",J35=""),AND(J35&lt;&gt;"",J35&lt;D35),COUNTIFS(A$7:A$106,A35,C$7:C$106,C35)&gt;1),"CHECK","OK"))</f>
        <v/>
      </c>
    </row>
    <row r="36" customFormat="false" ht="30" hidden="false" customHeight="true" outlineLevel="0" collapsed="false">
      <c r="A36" s="6"/>
      <c r="B36" s="6"/>
      <c r="C36" s="6"/>
      <c r="D36" s="7"/>
      <c r="E36" s="6"/>
      <c r="F36" s="6"/>
      <c r="G36" s="6"/>
      <c r="H36" s="7"/>
      <c r="I36" s="6"/>
      <c r="J36" s="7"/>
      <c r="K36" s="11"/>
      <c r="L36" s="11"/>
      <c r="M36" s="12" t="str">
        <f aca="false">IF(C36="","",IF(OR(I36="Closed",I36="Cancelled"),"Inactive","Open"))</f>
        <v/>
      </c>
      <c r="N36" s="8" t="str">
        <f aca="false">IF(OR(C36="",D36="",Summary!$B$6="",M36&lt;&gt;"Open"),"",MAX(0,Summary!$B$6-D36))</f>
        <v/>
      </c>
      <c r="O36" s="12" t="str">
        <f aca="false">IF(OR(C36="",H36="",Summary!$B$6="",M36&lt;&gt;"Open"),"",IF(H36&lt;Summary!$B$6,"Overdue","Not due"))</f>
        <v/>
      </c>
      <c r="P36" s="12" t="str">
        <f aca="false">IF(AND(C36="",B36=""),"",IF(OR(A36="",B36="",C36="",D36="",I36="",AND(I36="Closed",J36=""),AND(J36&lt;&gt;"",J36&lt;D36),COUNTIFS(A$7:A$106,A36,C$7:C$106,C36)&gt;1),"CHECK","OK"))</f>
        <v/>
      </c>
    </row>
    <row r="37" customFormat="false" ht="30" hidden="false" customHeight="true" outlineLevel="0" collapsed="false">
      <c r="A37" s="6"/>
      <c r="B37" s="6"/>
      <c r="C37" s="6"/>
      <c r="D37" s="7"/>
      <c r="E37" s="6"/>
      <c r="F37" s="6"/>
      <c r="G37" s="6"/>
      <c r="H37" s="7"/>
      <c r="I37" s="6"/>
      <c r="J37" s="7"/>
      <c r="K37" s="11"/>
      <c r="L37" s="11"/>
      <c r="M37" s="12" t="str">
        <f aca="false">IF(C37="","",IF(OR(I37="Closed",I37="Cancelled"),"Inactive","Open"))</f>
        <v/>
      </c>
      <c r="N37" s="8" t="str">
        <f aca="false">IF(OR(C37="",D37="",Summary!$B$6="",M37&lt;&gt;"Open"),"",MAX(0,Summary!$B$6-D37))</f>
        <v/>
      </c>
      <c r="O37" s="12" t="str">
        <f aca="false">IF(OR(C37="",H37="",Summary!$B$6="",M37&lt;&gt;"Open"),"",IF(H37&lt;Summary!$B$6,"Overdue","Not due"))</f>
        <v/>
      </c>
      <c r="P37" s="12" t="str">
        <f aca="false">IF(AND(C37="",B37=""),"",IF(OR(A37="",B37="",C37="",D37="",I37="",AND(I37="Closed",J37=""),AND(J37&lt;&gt;"",J37&lt;D37),COUNTIFS(A$7:A$106,A37,C$7:C$106,C37)&gt;1),"CHECK","OK"))</f>
        <v/>
      </c>
    </row>
    <row r="38" customFormat="false" ht="30" hidden="false" customHeight="true" outlineLevel="0" collapsed="false">
      <c r="A38" s="6"/>
      <c r="B38" s="6"/>
      <c r="C38" s="6"/>
      <c r="D38" s="7"/>
      <c r="E38" s="6"/>
      <c r="F38" s="6"/>
      <c r="G38" s="6"/>
      <c r="H38" s="7"/>
      <c r="I38" s="6"/>
      <c r="J38" s="7"/>
      <c r="K38" s="11"/>
      <c r="L38" s="11"/>
      <c r="M38" s="12" t="str">
        <f aca="false">IF(C38="","",IF(OR(I38="Closed",I38="Cancelled"),"Inactive","Open"))</f>
        <v/>
      </c>
      <c r="N38" s="8" t="str">
        <f aca="false">IF(OR(C38="",D38="",Summary!$B$6="",M38&lt;&gt;"Open"),"",MAX(0,Summary!$B$6-D38))</f>
        <v/>
      </c>
      <c r="O38" s="12" t="str">
        <f aca="false">IF(OR(C38="",H38="",Summary!$B$6="",M38&lt;&gt;"Open"),"",IF(H38&lt;Summary!$B$6,"Overdue","Not due"))</f>
        <v/>
      </c>
      <c r="P38" s="12" t="str">
        <f aca="false">IF(AND(C38="",B38=""),"",IF(OR(A38="",B38="",C38="",D38="",I38="",AND(I38="Closed",J38=""),AND(J38&lt;&gt;"",J38&lt;D38),COUNTIFS(A$7:A$106,A38,C$7:C$106,C38)&gt;1),"CHECK","OK"))</f>
        <v/>
      </c>
    </row>
    <row r="39" customFormat="false" ht="30" hidden="false" customHeight="true" outlineLevel="0" collapsed="false">
      <c r="A39" s="6"/>
      <c r="B39" s="6"/>
      <c r="C39" s="6"/>
      <c r="D39" s="7"/>
      <c r="E39" s="6"/>
      <c r="F39" s="6"/>
      <c r="G39" s="6"/>
      <c r="H39" s="7"/>
      <c r="I39" s="6"/>
      <c r="J39" s="7"/>
      <c r="K39" s="11"/>
      <c r="L39" s="11"/>
      <c r="M39" s="12" t="str">
        <f aca="false">IF(C39="","",IF(OR(I39="Closed",I39="Cancelled"),"Inactive","Open"))</f>
        <v/>
      </c>
      <c r="N39" s="8" t="str">
        <f aca="false">IF(OR(C39="",D39="",Summary!$B$6="",M39&lt;&gt;"Open"),"",MAX(0,Summary!$B$6-D39))</f>
        <v/>
      </c>
      <c r="O39" s="12" t="str">
        <f aca="false">IF(OR(C39="",H39="",Summary!$B$6="",M39&lt;&gt;"Open"),"",IF(H39&lt;Summary!$B$6,"Overdue","Not due"))</f>
        <v/>
      </c>
      <c r="P39" s="12" t="str">
        <f aca="false">IF(AND(C39="",B39=""),"",IF(OR(A39="",B39="",C39="",D39="",I39="",AND(I39="Closed",J39=""),AND(J39&lt;&gt;"",J39&lt;D39),COUNTIFS(A$7:A$106,A39,C$7:C$106,C39)&gt;1),"CHECK","OK"))</f>
        <v/>
      </c>
    </row>
    <row r="40" customFormat="false" ht="30" hidden="false" customHeight="true" outlineLevel="0" collapsed="false">
      <c r="A40" s="6"/>
      <c r="B40" s="6"/>
      <c r="C40" s="6"/>
      <c r="D40" s="7"/>
      <c r="E40" s="6"/>
      <c r="F40" s="6"/>
      <c r="G40" s="6"/>
      <c r="H40" s="7"/>
      <c r="I40" s="6"/>
      <c r="J40" s="7"/>
      <c r="K40" s="11"/>
      <c r="L40" s="11"/>
      <c r="M40" s="12" t="str">
        <f aca="false">IF(C40="","",IF(OR(I40="Closed",I40="Cancelled"),"Inactive","Open"))</f>
        <v/>
      </c>
      <c r="N40" s="8" t="str">
        <f aca="false">IF(OR(C40="",D40="",Summary!$B$6="",M40&lt;&gt;"Open"),"",MAX(0,Summary!$B$6-D40))</f>
        <v/>
      </c>
      <c r="O40" s="12" t="str">
        <f aca="false">IF(OR(C40="",H40="",Summary!$B$6="",M40&lt;&gt;"Open"),"",IF(H40&lt;Summary!$B$6,"Overdue","Not due"))</f>
        <v/>
      </c>
      <c r="P40" s="12" t="str">
        <f aca="false">IF(AND(C40="",B40=""),"",IF(OR(A40="",B40="",C40="",D40="",I40="",AND(I40="Closed",J40=""),AND(J40&lt;&gt;"",J40&lt;D40),COUNTIFS(A$7:A$106,A40,C$7:C$106,C40)&gt;1),"CHECK","OK"))</f>
        <v/>
      </c>
    </row>
    <row r="41" customFormat="false" ht="30" hidden="false" customHeight="true" outlineLevel="0" collapsed="false">
      <c r="A41" s="6"/>
      <c r="B41" s="6"/>
      <c r="C41" s="6"/>
      <c r="D41" s="7"/>
      <c r="E41" s="6"/>
      <c r="F41" s="6"/>
      <c r="G41" s="6"/>
      <c r="H41" s="7"/>
      <c r="I41" s="6"/>
      <c r="J41" s="7"/>
      <c r="K41" s="11"/>
      <c r="L41" s="11"/>
      <c r="M41" s="12" t="str">
        <f aca="false">IF(C41="","",IF(OR(I41="Closed",I41="Cancelled"),"Inactive","Open"))</f>
        <v/>
      </c>
      <c r="N41" s="8" t="str">
        <f aca="false">IF(OR(C41="",D41="",Summary!$B$6="",M41&lt;&gt;"Open"),"",MAX(0,Summary!$B$6-D41))</f>
        <v/>
      </c>
      <c r="O41" s="12" t="str">
        <f aca="false">IF(OR(C41="",H41="",Summary!$B$6="",M41&lt;&gt;"Open"),"",IF(H41&lt;Summary!$B$6,"Overdue","Not due"))</f>
        <v/>
      </c>
      <c r="P41" s="12" t="str">
        <f aca="false">IF(AND(C41="",B41=""),"",IF(OR(A41="",B41="",C41="",D41="",I41="",AND(I41="Closed",J41=""),AND(J41&lt;&gt;"",J41&lt;D41),COUNTIFS(A$7:A$106,A41,C$7:C$106,C41)&gt;1),"CHECK","OK"))</f>
        <v/>
      </c>
    </row>
    <row r="42" customFormat="false" ht="30" hidden="false" customHeight="true" outlineLevel="0" collapsed="false">
      <c r="A42" s="6"/>
      <c r="B42" s="6"/>
      <c r="C42" s="6"/>
      <c r="D42" s="7"/>
      <c r="E42" s="6"/>
      <c r="F42" s="6"/>
      <c r="G42" s="6"/>
      <c r="H42" s="7"/>
      <c r="I42" s="6"/>
      <c r="J42" s="7"/>
      <c r="K42" s="11"/>
      <c r="L42" s="11"/>
      <c r="M42" s="12" t="str">
        <f aca="false">IF(C42="","",IF(OR(I42="Closed",I42="Cancelled"),"Inactive","Open"))</f>
        <v/>
      </c>
      <c r="N42" s="8" t="str">
        <f aca="false">IF(OR(C42="",D42="",Summary!$B$6="",M42&lt;&gt;"Open"),"",MAX(0,Summary!$B$6-D42))</f>
        <v/>
      </c>
      <c r="O42" s="12" t="str">
        <f aca="false">IF(OR(C42="",H42="",Summary!$B$6="",M42&lt;&gt;"Open"),"",IF(H42&lt;Summary!$B$6,"Overdue","Not due"))</f>
        <v/>
      </c>
      <c r="P42" s="12" t="str">
        <f aca="false">IF(AND(C42="",B42=""),"",IF(OR(A42="",B42="",C42="",D42="",I42="",AND(I42="Closed",J42=""),AND(J42&lt;&gt;"",J42&lt;D42),COUNTIFS(A$7:A$106,A42,C$7:C$106,C42)&gt;1),"CHECK","OK"))</f>
        <v/>
      </c>
    </row>
    <row r="43" customFormat="false" ht="30" hidden="false" customHeight="true" outlineLevel="0" collapsed="false">
      <c r="A43" s="6"/>
      <c r="B43" s="6"/>
      <c r="C43" s="6"/>
      <c r="D43" s="7"/>
      <c r="E43" s="6"/>
      <c r="F43" s="6"/>
      <c r="G43" s="6"/>
      <c r="H43" s="7"/>
      <c r="I43" s="6"/>
      <c r="J43" s="7"/>
      <c r="K43" s="11"/>
      <c r="L43" s="11"/>
      <c r="M43" s="12" t="str">
        <f aca="false">IF(C43="","",IF(OR(I43="Closed",I43="Cancelled"),"Inactive","Open"))</f>
        <v/>
      </c>
      <c r="N43" s="8" t="str">
        <f aca="false">IF(OR(C43="",D43="",Summary!$B$6="",M43&lt;&gt;"Open"),"",MAX(0,Summary!$B$6-D43))</f>
        <v/>
      </c>
      <c r="O43" s="12" t="str">
        <f aca="false">IF(OR(C43="",H43="",Summary!$B$6="",M43&lt;&gt;"Open"),"",IF(H43&lt;Summary!$B$6,"Overdue","Not due"))</f>
        <v/>
      </c>
      <c r="P43" s="12" t="str">
        <f aca="false">IF(AND(C43="",B43=""),"",IF(OR(A43="",B43="",C43="",D43="",I43="",AND(I43="Closed",J43=""),AND(J43&lt;&gt;"",J43&lt;D43),COUNTIFS(A$7:A$106,A43,C$7:C$106,C43)&gt;1),"CHECK","OK"))</f>
        <v/>
      </c>
    </row>
    <row r="44" customFormat="false" ht="30" hidden="false" customHeight="true" outlineLevel="0" collapsed="false">
      <c r="A44" s="6"/>
      <c r="B44" s="6"/>
      <c r="C44" s="6"/>
      <c r="D44" s="7"/>
      <c r="E44" s="6"/>
      <c r="F44" s="6"/>
      <c r="G44" s="6"/>
      <c r="H44" s="7"/>
      <c r="I44" s="6"/>
      <c r="J44" s="7"/>
      <c r="K44" s="11"/>
      <c r="L44" s="11"/>
      <c r="M44" s="12" t="str">
        <f aca="false">IF(C44="","",IF(OR(I44="Closed",I44="Cancelled"),"Inactive","Open"))</f>
        <v/>
      </c>
      <c r="N44" s="8" t="str">
        <f aca="false">IF(OR(C44="",D44="",Summary!$B$6="",M44&lt;&gt;"Open"),"",MAX(0,Summary!$B$6-D44))</f>
        <v/>
      </c>
      <c r="O44" s="12" t="str">
        <f aca="false">IF(OR(C44="",H44="",Summary!$B$6="",M44&lt;&gt;"Open"),"",IF(H44&lt;Summary!$B$6,"Overdue","Not due"))</f>
        <v/>
      </c>
      <c r="P44" s="12" t="str">
        <f aca="false">IF(AND(C44="",B44=""),"",IF(OR(A44="",B44="",C44="",D44="",I44="",AND(I44="Closed",J44=""),AND(J44&lt;&gt;"",J44&lt;D44),COUNTIFS(A$7:A$106,A44,C$7:C$106,C44)&gt;1),"CHECK","OK"))</f>
        <v/>
      </c>
    </row>
    <row r="45" customFormat="false" ht="30" hidden="false" customHeight="true" outlineLevel="0" collapsed="false">
      <c r="A45" s="6"/>
      <c r="B45" s="6"/>
      <c r="C45" s="6"/>
      <c r="D45" s="7"/>
      <c r="E45" s="6"/>
      <c r="F45" s="6"/>
      <c r="G45" s="6"/>
      <c r="H45" s="7"/>
      <c r="I45" s="6"/>
      <c r="J45" s="7"/>
      <c r="K45" s="11"/>
      <c r="L45" s="11"/>
      <c r="M45" s="12" t="str">
        <f aca="false">IF(C45="","",IF(OR(I45="Closed",I45="Cancelled"),"Inactive","Open"))</f>
        <v/>
      </c>
      <c r="N45" s="8" t="str">
        <f aca="false">IF(OR(C45="",D45="",Summary!$B$6="",M45&lt;&gt;"Open"),"",MAX(0,Summary!$B$6-D45))</f>
        <v/>
      </c>
      <c r="O45" s="12" t="str">
        <f aca="false">IF(OR(C45="",H45="",Summary!$B$6="",M45&lt;&gt;"Open"),"",IF(H45&lt;Summary!$B$6,"Overdue","Not due"))</f>
        <v/>
      </c>
      <c r="P45" s="12" t="str">
        <f aca="false">IF(AND(C45="",B45=""),"",IF(OR(A45="",B45="",C45="",D45="",I45="",AND(I45="Closed",J45=""),AND(J45&lt;&gt;"",J45&lt;D45),COUNTIFS(A$7:A$106,A45,C$7:C$106,C45)&gt;1),"CHECK","OK"))</f>
        <v/>
      </c>
    </row>
    <row r="46" customFormat="false" ht="30" hidden="false" customHeight="true" outlineLevel="0" collapsed="false">
      <c r="A46" s="6"/>
      <c r="B46" s="6"/>
      <c r="C46" s="6"/>
      <c r="D46" s="7"/>
      <c r="E46" s="6"/>
      <c r="F46" s="6"/>
      <c r="G46" s="6"/>
      <c r="H46" s="7"/>
      <c r="I46" s="6"/>
      <c r="J46" s="7"/>
      <c r="K46" s="11"/>
      <c r="L46" s="11"/>
      <c r="M46" s="12" t="str">
        <f aca="false">IF(C46="","",IF(OR(I46="Closed",I46="Cancelled"),"Inactive","Open"))</f>
        <v/>
      </c>
      <c r="N46" s="8" t="str">
        <f aca="false">IF(OR(C46="",D46="",Summary!$B$6="",M46&lt;&gt;"Open"),"",MAX(0,Summary!$B$6-D46))</f>
        <v/>
      </c>
      <c r="O46" s="12" t="str">
        <f aca="false">IF(OR(C46="",H46="",Summary!$B$6="",M46&lt;&gt;"Open"),"",IF(H46&lt;Summary!$B$6,"Overdue","Not due"))</f>
        <v/>
      </c>
      <c r="P46" s="12" t="str">
        <f aca="false">IF(AND(C46="",B46=""),"",IF(OR(A46="",B46="",C46="",D46="",I46="",AND(I46="Closed",J46=""),AND(J46&lt;&gt;"",J46&lt;D46),COUNTIFS(A$7:A$106,A46,C$7:C$106,C46)&gt;1),"CHECK","OK"))</f>
        <v/>
      </c>
    </row>
    <row r="47" customFormat="false" ht="30" hidden="false" customHeight="true" outlineLevel="0" collapsed="false">
      <c r="A47" s="6"/>
      <c r="B47" s="6"/>
      <c r="C47" s="6"/>
      <c r="D47" s="7"/>
      <c r="E47" s="6"/>
      <c r="F47" s="6"/>
      <c r="G47" s="6"/>
      <c r="H47" s="7"/>
      <c r="I47" s="6"/>
      <c r="J47" s="7"/>
      <c r="K47" s="11"/>
      <c r="L47" s="11"/>
      <c r="M47" s="12" t="str">
        <f aca="false">IF(C47="","",IF(OR(I47="Closed",I47="Cancelled"),"Inactive","Open"))</f>
        <v/>
      </c>
      <c r="N47" s="8" t="str">
        <f aca="false">IF(OR(C47="",D47="",Summary!$B$6="",M47&lt;&gt;"Open"),"",MAX(0,Summary!$B$6-D47))</f>
        <v/>
      </c>
      <c r="O47" s="12" t="str">
        <f aca="false">IF(OR(C47="",H47="",Summary!$B$6="",M47&lt;&gt;"Open"),"",IF(H47&lt;Summary!$B$6,"Overdue","Not due"))</f>
        <v/>
      </c>
      <c r="P47" s="12" t="str">
        <f aca="false">IF(AND(C47="",B47=""),"",IF(OR(A47="",B47="",C47="",D47="",I47="",AND(I47="Closed",J47=""),AND(J47&lt;&gt;"",J47&lt;D47),COUNTIFS(A$7:A$106,A47,C$7:C$106,C47)&gt;1),"CHECK","OK"))</f>
        <v/>
      </c>
    </row>
    <row r="48" customFormat="false" ht="30" hidden="false" customHeight="true" outlineLevel="0" collapsed="false">
      <c r="A48" s="6"/>
      <c r="B48" s="6"/>
      <c r="C48" s="6"/>
      <c r="D48" s="7"/>
      <c r="E48" s="6"/>
      <c r="F48" s="6"/>
      <c r="G48" s="6"/>
      <c r="H48" s="7"/>
      <c r="I48" s="6"/>
      <c r="J48" s="7"/>
      <c r="K48" s="11"/>
      <c r="L48" s="11"/>
      <c r="M48" s="12" t="str">
        <f aca="false">IF(C48="","",IF(OR(I48="Closed",I48="Cancelled"),"Inactive","Open"))</f>
        <v/>
      </c>
      <c r="N48" s="8" t="str">
        <f aca="false">IF(OR(C48="",D48="",Summary!$B$6="",M48&lt;&gt;"Open"),"",MAX(0,Summary!$B$6-D48))</f>
        <v/>
      </c>
      <c r="O48" s="12" t="str">
        <f aca="false">IF(OR(C48="",H48="",Summary!$B$6="",M48&lt;&gt;"Open"),"",IF(H48&lt;Summary!$B$6,"Overdue","Not due"))</f>
        <v/>
      </c>
      <c r="P48" s="12" t="str">
        <f aca="false">IF(AND(C48="",B48=""),"",IF(OR(A48="",B48="",C48="",D48="",I48="",AND(I48="Closed",J48=""),AND(J48&lt;&gt;"",J48&lt;D48),COUNTIFS(A$7:A$106,A48,C$7:C$106,C48)&gt;1),"CHECK","OK"))</f>
        <v/>
      </c>
    </row>
    <row r="49" customFormat="false" ht="30" hidden="false" customHeight="true" outlineLevel="0" collapsed="false">
      <c r="A49" s="6"/>
      <c r="B49" s="6"/>
      <c r="C49" s="6"/>
      <c r="D49" s="7"/>
      <c r="E49" s="6"/>
      <c r="F49" s="6"/>
      <c r="G49" s="6"/>
      <c r="H49" s="7"/>
      <c r="I49" s="6"/>
      <c r="J49" s="7"/>
      <c r="K49" s="11"/>
      <c r="L49" s="11"/>
      <c r="M49" s="12" t="str">
        <f aca="false">IF(C49="","",IF(OR(I49="Closed",I49="Cancelled"),"Inactive","Open"))</f>
        <v/>
      </c>
      <c r="N49" s="8" t="str">
        <f aca="false">IF(OR(C49="",D49="",Summary!$B$6="",M49&lt;&gt;"Open"),"",MAX(0,Summary!$B$6-D49))</f>
        <v/>
      </c>
      <c r="O49" s="12" t="str">
        <f aca="false">IF(OR(C49="",H49="",Summary!$B$6="",M49&lt;&gt;"Open"),"",IF(H49&lt;Summary!$B$6,"Overdue","Not due"))</f>
        <v/>
      </c>
      <c r="P49" s="12" t="str">
        <f aca="false">IF(AND(C49="",B49=""),"",IF(OR(A49="",B49="",C49="",D49="",I49="",AND(I49="Closed",J49=""),AND(J49&lt;&gt;"",J49&lt;D49),COUNTIFS(A$7:A$106,A49,C$7:C$106,C49)&gt;1),"CHECK","OK"))</f>
        <v/>
      </c>
    </row>
    <row r="50" customFormat="false" ht="30" hidden="false" customHeight="true" outlineLevel="0" collapsed="false">
      <c r="A50" s="6"/>
      <c r="B50" s="6"/>
      <c r="C50" s="6"/>
      <c r="D50" s="7"/>
      <c r="E50" s="6"/>
      <c r="F50" s="6"/>
      <c r="G50" s="6"/>
      <c r="H50" s="7"/>
      <c r="I50" s="6"/>
      <c r="J50" s="7"/>
      <c r="K50" s="11"/>
      <c r="L50" s="11"/>
      <c r="M50" s="12" t="str">
        <f aca="false">IF(C50="","",IF(OR(I50="Closed",I50="Cancelled"),"Inactive","Open"))</f>
        <v/>
      </c>
      <c r="N50" s="8" t="str">
        <f aca="false">IF(OR(C50="",D50="",Summary!$B$6="",M50&lt;&gt;"Open"),"",MAX(0,Summary!$B$6-D50))</f>
        <v/>
      </c>
      <c r="O50" s="12" t="str">
        <f aca="false">IF(OR(C50="",H50="",Summary!$B$6="",M50&lt;&gt;"Open"),"",IF(H50&lt;Summary!$B$6,"Overdue","Not due"))</f>
        <v/>
      </c>
      <c r="P50" s="12" t="str">
        <f aca="false">IF(AND(C50="",B50=""),"",IF(OR(A50="",B50="",C50="",D50="",I50="",AND(I50="Closed",J50=""),AND(J50&lt;&gt;"",J50&lt;D50),COUNTIFS(A$7:A$106,A50,C$7:C$106,C50)&gt;1),"CHECK","OK"))</f>
        <v/>
      </c>
    </row>
    <row r="51" customFormat="false" ht="30" hidden="false" customHeight="true" outlineLevel="0" collapsed="false">
      <c r="A51" s="6"/>
      <c r="B51" s="6"/>
      <c r="C51" s="6"/>
      <c r="D51" s="7"/>
      <c r="E51" s="6"/>
      <c r="F51" s="6"/>
      <c r="G51" s="6"/>
      <c r="H51" s="7"/>
      <c r="I51" s="6"/>
      <c r="J51" s="7"/>
      <c r="K51" s="11"/>
      <c r="L51" s="11"/>
      <c r="M51" s="12" t="str">
        <f aca="false">IF(C51="","",IF(OR(I51="Closed",I51="Cancelled"),"Inactive","Open"))</f>
        <v/>
      </c>
      <c r="N51" s="8" t="str">
        <f aca="false">IF(OR(C51="",D51="",Summary!$B$6="",M51&lt;&gt;"Open"),"",MAX(0,Summary!$B$6-D51))</f>
        <v/>
      </c>
      <c r="O51" s="12" t="str">
        <f aca="false">IF(OR(C51="",H51="",Summary!$B$6="",M51&lt;&gt;"Open"),"",IF(H51&lt;Summary!$B$6,"Overdue","Not due"))</f>
        <v/>
      </c>
      <c r="P51" s="12" t="str">
        <f aca="false">IF(AND(C51="",B51=""),"",IF(OR(A51="",B51="",C51="",D51="",I51="",AND(I51="Closed",J51=""),AND(J51&lt;&gt;"",J51&lt;D51),COUNTIFS(A$7:A$106,A51,C$7:C$106,C51)&gt;1),"CHECK","OK"))</f>
        <v/>
      </c>
    </row>
    <row r="52" customFormat="false" ht="30" hidden="false" customHeight="true" outlineLevel="0" collapsed="false">
      <c r="A52" s="6"/>
      <c r="B52" s="6"/>
      <c r="C52" s="6"/>
      <c r="D52" s="7"/>
      <c r="E52" s="6"/>
      <c r="F52" s="6"/>
      <c r="G52" s="6"/>
      <c r="H52" s="7"/>
      <c r="I52" s="6"/>
      <c r="J52" s="7"/>
      <c r="K52" s="11"/>
      <c r="L52" s="11"/>
      <c r="M52" s="12" t="str">
        <f aca="false">IF(C52="","",IF(OR(I52="Closed",I52="Cancelled"),"Inactive","Open"))</f>
        <v/>
      </c>
      <c r="N52" s="8" t="str">
        <f aca="false">IF(OR(C52="",D52="",Summary!$B$6="",M52&lt;&gt;"Open"),"",MAX(0,Summary!$B$6-D52))</f>
        <v/>
      </c>
      <c r="O52" s="12" t="str">
        <f aca="false">IF(OR(C52="",H52="",Summary!$B$6="",M52&lt;&gt;"Open"),"",IF(H52&lt;Summary!$B$6,"Overdue","Not due"))</f>
        <v/>
      </c>
      <c r="P52" s="12" t="str">
        <f aca="false">IF(AND(C52="",B52=""),"",IF(OR(A52="",B52="",C52="",D52="",I52="",AND(I52="Closed",J52=""),AND(J52&lt;&gt;"",J52&lt;D52),COUNTIFS(A$7:A$106,A52,C$7:C$106,C52)&gt;1),"CHECK","OK"))</f>
        <v/>
      </c>
    </row>
    <row r="53" customFormat="false" ht="30" hidden="false" customHeight="true" outlineLevel="0" collapsed="false">
      <c r="A53" s="6"/>
      <c r="B53" s="6"/>
      <c r="C53" s="6"/>
      <c r="D53" s="7"/>
      <c r="E53" s="6"/>
      <c r="F53" s="6"/>
      <c r="G53" s="6"/>
      <c r="H53" s="7"/>
      <c r="I53" s="6"/>
      <c r="J53" s="7"/>
      <c r="K53" s="11"/>
      <c r="L53" s="11"/>
      <c r="M53" s="12" t="str">
        <f aca="false">IF(C53="","",IF(OR(I53="Closed",I53="Cancelled"),"Inactive","Open"))</f>
        <v/>
      </c>
      <c r="N53" s="8" t="str">
        <f aca="false">IF(OR(C53="",D53="",Summary!$B$6="",M53&lt;&gt;"Open"),"",MAX(0,Summary!$B$6-D53))</f>
        <v/>
      </c>
      <c r="O53" s="12" t="str">
        <f aca="false">IF(OR(C53="",H53="",Summary!$B$6="",M53&lt;&gt;"Open"),"",IF(H53&lt;Summary!$B$6,"Overdue","Not due"))</f>
        <v/>
      </c>
      <c r="P53" s="12" t="str">
        <f aca="false">IF(AND(C53="",B53=""),"",IF(OR(A53="",B53="",C53="",D53="",I53="",AND(I53="Closed",J53=""),AND(J53&lt;&gt;"",J53&lt;D53),COUNTIFS(A$7:A$106,A53,C$7:C$106,C53)&gt;1),"CHECK","OK"))</f>
        <v/>
      </c>
    </row>
    <row r="54" customFormat="false" ht="30" hidden="false" customHeight="true" outlineLevel="0" collapsed="false">
      <c r="A54" s="6"/>
      <c r="B54" s="6"/>
      <c r="C54" s="6"/>
      <c r="D54" s="7"/>
      <c r="E54" s="6"/>
      <c r="F54" s="6"/>
      <c r="G54" s="6"/>
      <c r="H54" s="7"/>
      <c r="I54" s="6"/>
      <c r="J54" s="7"/>
      <c r="K54" s="11"/>
      <c r="L54" s="11"/>
      <c r="M54" s="12" t="str">
        <f aca="false">IF(C54="","",IF(OR(I54="Closed",I54="Cancelled"),"Inactive","Open"))</f>
        <v/>
      </c>
      <c r="N54" s="8" t="str">
        <f aca="false">IF(OR(C54="",D54="",Summary!$B$6="",M54&lt;&gt;"Open"),"",MAX(0,Summary!$B$6-D54))</f>
        <v/>
      </c>
      <c r="O54" s="12" t="str">
        <f aca="false">IF(OR(C54="",H54="",Summary!$B$6="",M54&lt;&gt;"Open"),"",IF(H54&lt;Summary!$B$6,"Overdue","Not due"))</f>
        <v/>
      </c>
      <c r="P54" s="12" t="str">
        <f aca="false">IF(AND(C54="",B54=""),"",IF(OR(A54="",B54="",C54="",D54="",I54="",AND(I54="Closed",J54=""),AND(J54&lt;&gt;"",J54&lt;D54),COUNTIFS(A$7:A$106,A54,C$7:C$106,C54)&gt;1),"CHECK","OK"))</f>
        <v/>
      </c>
    </row>
    <row r="55" customFormat="false" ht="30" hidden="false" customHeight="true" outlineLevel="0" collapsed="false">
      <c r="A55" s="6"/>
      <c r="B55" s="6"/>
      <c r="C55" s="6"/>
      <c r="D55" s="7"/>
      <c r="E55" s="6"/>
      <c r="F55" s="6"/>
      <c r="G55" s="6"/>
      <c r="H55" s="7"/>
      <c r="I55" s="6"/>
      <c r="J55" s="7"/>
      <c r="K55" s="11"/>
      <c r="L55" s="11"/>
      <c r="M55" s="12" t="str">
        <f aca="false">IF(C55="","",IF(OR(I55="Closed",I55="Cancelled"),"Inactive","Open"))</f>
        <v/>
      </c>
      <c r="N55" s="8" t="str">
        <f aca="false">IF(OR(C55="",D55="",Summary!$B$6="",M55&lt;&gt;"Open"),"",MAX(0,Summary!$B$6-D55))</f>
        <v/>
      </c>
      <c r="O55" s="12" t="str">
        <f aca="false">IF(OR(C55="",H55="",Summary!$B$6="",M55&lt;&gt;"Open"),"",IF(H55&lt;Summary!$B$6,"Overdue","Not due"))</f>
        <v/>
      </c>
      <c r="P55" s="12" t="str">
        <f aca="false">IF(AND(C55="",B55=""),"",IF(OR(A55="",B55="",C55="",D55="",I55="",AND(I55="Closed",J55=""),AND(J55&lt;&gt;"",J55&lt;D55),COUNTIFS(A$7:A$106,A55,C$7:C$106,C55)&gt;1),"CHECK","OK"))</f>
        <v/>
      </c>
    </row>
    <row r="56" customFormat="false" ht="30" hidden="false" customHeight="true" outlineLevel="0" collapsed="false">
      <c r="A56" s="6"/>
      <c r="B56" s="6"/>
      <c r="C56" s="6"/>
      <c r="D56" s="7"/>
      <c r="E56" s="6"/>
      <c r="F56" s="6"/>
      <c r="G56" s="6"/>
      <c r="H56" s="7"/>
      <c r="I56" s="6"/>
      <c r="J56" s="7"/>
      <c r="K56" s="11"/>
      <c r="L56" s="11"/>
      <c r="M56" s="12" t="str">
        <f aca="false">IF(C56="","",IF(OR(I56="Closed",I56="Cancelled"),"Inactive","Open"))</f>
        <v/>
      </c>
      <c r="N56" s="8" t="str">
        <f aca="false">IF(OR(C56="",D56="",Summary!$B$6="",M56&lt;&gt;"Open"),"",MAX(0,Summary!$B$6-D56))</f>
        <v/>
      </c>
      <c r="O56" s="12" t="str">
        <f aca="false">IF(OR(C56="",H56="",Summary!$B$6="",M56&lt;&gt;"Open"),"",IF(H56&lt;Summary!$B$6,"Overdue","Not due"))</f>
        <v/>
      </c>
      <c r="P56" s="12" t="str">
        <f aca="false">IF(AND(C56="",B56=""),"",IF(OR(A56="",B56="",C56="",D56="",I56="",AND(I56="Closed",J56=""),AND(J56&lt;&gt;"",J56&lt;D56),COUNTIFS(A$7:A$106,A56,C$7:C$106,C56)&gt;1),"CHECK","OK"))</f>
        <v/>
      </c>
    </row>
    <row r="57" customFormat="false" ht="30" hidden="false" customHeight="true" outlineLevel="0" collapsed="false">
      <c r="A57" s="6"/>
      <c r="B57" s="6"/>
      <c r="C57" s="6"/>
      <c r="D57" s="7"/>
      <c r="E57" s="6"/>
      <c r="F57" s="6"/>
      <c r="G57" s="6"/>
      <c r="H57" s="7"/>
      <c r="I57" s="6"/>
      <c r="J57" s="7"/>
      <c r="K57" s="11"/>
      <c r="L57" s="11"/>
      <c r="M57" s="12" t="str">
        <f aca="false">IF(C57="","",IF(OR(I57="Closed",I57="Cancelled"),"Inactive","Open"))</f>
        <v/>
      </c>
      <c r="N57" s="8" t="str">
        <f aca="false">IF(OR(C57="",D57="",Summary!$B$6="",M57&lt;&gt;"Open"),"",MAX(0,Summary!$B$6-D57))</f>
        <v/>
      </c>
      <c r="O57" s="12" t="str">
        <f aca="false">IF(OR(C57="",H57="",Summary!$B$6="",M57&lt;&gt;"Open"),"",IF(H57&lt;Summary!$B$6,"Overdue","Not due"))</f>
        <v/>
      </c>
      <c r="P57" s="12" t="str">
        <f aca="false">IF(AND(C57="",B57=""),"",IF(OR(A57="",B57="",C57="",D57="",I57="",AND(I57="Closed",J57=""),AND(J57&lt;&gt;"",J57&lt;D57),COUNTIFS(A$7:A$106,A57,C$7:C$106,C57)&gt;1),"CHECK","OK"))</f>
        <v/>
      </c>
    </row>
    <row r="58" customFormat="false" ht="30" hidden="false" customHeight="true" outlineLevel="0" collapsed="false">
      <c r="A58" s="6"/>
      <c r="B58" s="6"/>
      <c r="C58" s="6"/>
      <c r="D58" s="7"/>
      <c r="E58" s="6"/>
      <c r="F58" s="6"/>
      <c r="G58" s="6"/>
      <c r="H58" s="7"/>
      <c r="I58" s="6"/>
      <c r="J58" s="7"/>
      <c r="K58" s="11"/>
      <c r="L58" s="11"/>
      <c r="M58" s="12" t="str">
        <f aca="false">IF(C58="","",IF(OR(I58="Closed",I58="Cancelled"),"Inactive","Open"))</f>
        <v/>
      </c>
      <c r="N58" s="8" t="str">
        <f aca="false">IF(OR(C58="",D58="",Summary!$B$6="",M58&lt;&gt;"Open"),"",MAX(0,Summary!$B$6-D58))</f>
        <v/>
      </c>
      <c r="O58" s="12" t="str">
        <f aca="false">IF(OR(C58="",H58="",Summary!$B$6="",M58&lt;&gt;"Open"),"",IF(H58&lt;Summary!$B$6,"Overdue","Not due"))</f>
        <v/>
      </c>
      <c r="P58" s="12" t="str">
        <f aca="false">IF(AND(C58="",B58=""),"",IF(OR(A58="",B58="",C58="",D58="",I58="",AND(I58="Closed",J58=""),AND(J58&lt;&gt;"",J58&lt;D58),COUNTIFS(A$7:A$106,A58,C$7:C$106,C58)&gt;1),"CHECK","OK"))</f>
        <v/>
      </c>
    </row>
    <row r="59" customFormat="false" ht="30" hidden="false" customHeight="true" outlineLevel="0" collapsed="false">
      <c r="A59" s="6"/>
      <c r="B59" s="6"/>
      <c r="C59" s="6"/>
      <c r="D59" s="7"/>
      <c r="E59" s="6"/>
      <c r="F59" s="6"/>
      <c r="G59" s="6"/>
      <c r="H59" s="7"/>
      <c r="I59" s="6"/>
      <c r="J59" s="7"/>
      <c r="K59" s="11"/>
      <c r="L59" s="11"/>
      <c r="M59" s="12" t="str">
        <f aca="false">IF(C59="","",IF(OR(I59="Closed",I59="Cancelled"),"Inactive","Open"))</f>
        <v/>
      </c>
      <c r="N59" s="8" t="str">
        <f aca="false">IF(OR(C59="",D59="",Summary!$B$6="",M59&lt;&gt;"Open"),"",MAX(0,Summary!$B$6-D59))</f>
        <v/>
      </c>
      <c r="O59" s="12" t="str">
        <f aca="false">IF(OR(C59="",H59="",Summary!$B$6="",M59&lt;&gt;"Open"),"",IF(H59&lt;Summary!$B$6,"Overdue","Not due"))</f>
        <v/>
      </c>
      <c r="P59" s="12" t="str">
        <f aca="false">IF(AND(C59="",B59=""),"",IF(OR(A59="",B59="",C59="",D59="",I59="",AND(I59="Closed",J59=""),AND(J59&lt;&gt;"",J59&lt;D59),COUNTIFS(A$7:A$106,A59,C$7:C$106,C59)&gt;1),"CHECK","OK"))</f>
        <v/>
      </c>
    </row>
    <row r="60" customFormat="false" ht="30" hidden="false" customHeight="true" outlineLevel="0" collapsed="false">
      <c r="A60" s="6"/>
      <c r="B60" s="6"/>
      <c r="C60" s="6"/>
      <c r="D60" s="7"/>
      <c r="E60" s="6"/>
      <c r="F60" s="6"/>
      <c r="G60" s="6"/>
      <c r="H60" s="7"/>
      <c r="I60" s="6"/>
      <c r="J60" s="7"/>
      <c r="K60" s="11"/>
      <c r="L60" s="11"/>
      <c r="M60" s="12" t="str">
        <f aca="false">IF(C60="","",IF(OR(I60="Closed",I60="Cancelled"),"Inactive","Open"))</f>
        <v/>
      </c>
      <c r="N60" s="8" t="str">
        <f aca="false">IF(OR(C60="",D60="",Summary!$B$6="",M60&lt;&gt;"Open"),"",MAX(0,Summary!$B$6-D60))</f>
        <v/>
      </c>
      <c r="O60" s="12" t="str">
        <f aca="false">IF(OR(C60="",H60="",Summary!$B$6="",M60&lt;&gt;"Open"),"",IF(H60&lt;Summary!$B$6,"Overdue","Not due"))</f>
        <v/>
      </c>
      <c r="P60" s="12" t="str">
        <f aca="false">IF(AND(C60="",B60=""),"",IF(OR(A60="",B60="",C60="",D60="",I60="",AND(I60="Closed",J60=""),AND(J60&lt;&gt;"",J60&lt;D60),COUNTIFS(A$7:A$106,A60,C$7:C$106,C60)&gt;1),"CHECK","OK"))</f>
        <v/>
      </c>
    </row>
    <row r="61" customFormat="false" ht="30" hidden="false" customHeight="true" outlineLevel="0" collapsed="false">
      <c r="A61" s="6"/>
      <c r="B61" s="6"/>
      <c r="C61" s="6"/>
      <c r="D61" s="7"/>
      <c r="E61" s="6"/>
      <c r="F61" s="6"/>
      <c r="G61" s="6"/>
      <c r="H61" s="7"/>
      <c r="I61" s="6"/>
      <c r="J61" s="7"/>
      <c r="K61" s="11"/>
      <c r="L61" s="11"/>
      <c r="M61" s="12" t="str">
        <f aca="false">IF(C61="","",IF(OR(I61="Closed",I61="Cancelled"),"Inactive","Open"))</f>
        <v/>
      </c>
      <c r="N61" s="8" t="str">
        <f aca="false">IF(OR(C61="",D61="",Summary!$B$6="",M61&lt;&gt;"Open"),"",MAX(0,Summary!$B$6-D61))</f>
        <v/>
      </c>
      <c r="O61" s="12" t="str">
        <f aca="false">IF(OR(C61="",H61="",Summary!$B$6="",M61&lt;&gt;"Open"),"",IF(H61&lt;Summary!$B$6,"Overdue","Not due"))</f>
        <v/>
      </c>
      <c r="P61" s="12" t="str">
        <f aca="false">IF(AND(C61="",B61=""),"",IF(OR(A61="",B61="",C61="",D61="",I61="",AND(I61="Closed",J61=""),AND(J61&lt;&gt;"",J61&lt;D61),COUNTIFS(A$7:A$106,A61,C$7:C$106,C61)&gt;1),"CHECK","OK"))</f>
        <v/>
      </c>
    </row>
    <row r="62" customFormat="false" ht="30" hidden="false" customHeight="true" outlineLevel="0" collapsed="false">
      <c r="A62" s="6"/>
      <c r="B62" s="6"/>
      <c r="C62" s="6"/>
      <c r="D62" s="7"/>
      <c r="E62" s="6"/>
      <c r="F62" s="6"/>
      <c r="G62" s="6"/>
      <c r="H62" s="7"/>
      <c r="I62" s="6"/>
      <c r="J62" s="7"/>
      <c r="K62" s="11"/>
      <c r="L62" s="11"/>
      <c r="M62" s="12" t="str">
        <f aca="false">IF(C62="","",IF(OR(I62="Closed",I62="Cancelled"),"Inactive","Open"))</f>
        <v/>
      </c>
      <c r="N62" s="8" t="str">
        <f aca="false">IF(OR(C62="",D62="",Summary!$B$6="",M62&lt;&gt;"Open"),"",MAX(0,Summary!$B$6-D62))</f>
        <v/>
      </c>
      <c r="O62" s="12" t="str">
        <f aca="false">IF(OR(C62="",H62="",Summary!$B$6="",M62&lt;&gt;"Open"),"",IF(H62&lt;Summary!$B$6,"Overdue","Not due"))</f>
        <v/>
      </c>
      <c r="P62" s="12" t="str">
        <f aca="false">IF(AND(C62="",B62=""),"",IF(OR(A62="",B62="",C62="",D62="",I62="",AND(I62="Closed",J62=""),AND(J62&lt;&gt;"",J62&lt;D62),COUNTIFS(A$7:A$106,A62,C$7:C$106,C62)&gt;1),"CHECK","OK"))</f>
        <v/>
      </c>
    </row>
    <row r="63" customFormat="false" ht="30" hidden="false" customHeight="true" outlineLevel="0" collapsed="false">
      <c r="A63" s="6"/>
      <c r="B63" s="6"/>
      <c r="C63" s="6"/>
      <c r="D63" s="7"/>
      <c r="E63" s="6"/>
      <c r="F63" s="6"/>
      <c r="G63" s="6"/>
      <c r="H63" s="7"/>
      <c r="I63" s="6"/>
      <c r="J63" s="7"/>
      <c r="K63" s="11"/>
      <c r="L63" s="11"/>
      <c r="M63" s="12" t="str">
        <f aca="false">IF(C63="","",IF(OR(I63="Closed",I63="Cancelled"),"Inactive","Open"))</f>
        <v/>
      </c>
      <c r="N63" s="8" t="str">
        <f aca="false">IF(OR(C63="",D63="",Summary!$B$6="",M63&lt;&gt;"Open"),"",MAX(0,Summary!$B$6-D63))</f>
        <v/>
      </c>
      <c r="O63" s="12" t="str">
        <f aca="false">IF(OR(C63="",H63="",Summary!$B$6="",M63&lt;&gt;"Open"),"",IF(H63&lt;Summary!$B$6,"Overdue","Not due"))</f>
        <v/>
      </c>
      <c r="P63" s="12" t="str">
        <f aca="false">IF(AND(C63="",B63=""),"",IF(OR(A63="",B63="",C63="",D63="",I63="",AND(I63="Closed",J63=""),AND(J63&lt;&gt;"",J63&lt;D63),COUNTIFS(A$7:A$106,A63,C$7:C$106,C63)&gt;1),"CHECK","OK"))</f>
        <v/>
      </c>
    </row>
    <row r="64" customFormat="false" ht="30" hidden="false" customHeight="true" outlineLevel="0" collapsed="false">
      <c r="A64" s="6"/>
      <c r="B64" s="6"/>
      <c r="C64" s="6"/>
      <c r="D64" s="7"/>
      <c r="E64" s="6"/>
      <c r="F64" s="6"/>
      <c r="G64" s="6"/>
      <c r="H64" s="7"/>
      <c r="I64" s="6"/>
      <c r="J64" s="7"/>
      <c r="K64" s="11"/>
      <c r="L64" s="11"/>
      <c r="M64" s="12" t="str">
        <f aca="false">IF(C64="","",IF(OR(I64="Closed",I64="Cancelled"),"Inactive","Open"))</f>
        <v/>
      </c>
      <c r="N64" s="8" t="str">
        <f aca="false">IF(OR(C64="",D64="",Summary!$B$6="",M64&lt;&gt;"Open"),"",MAX(0,Summary!$B$6-D64))</f>
        <v/>
      </c>
      <c r="O64" s="12" t="str">
        <f aca="false">IF(OR(C64="",H64="",Summary!$B$6="",M64&lt;&gt;"Open"),"",IF(H64&lt;Summary!$B$6,"Overdue","Not due"))</f>
        <v/>
      </c>
      <c r="P64" s="12" t="str">
        <f aca="false">IF(AND(C64="",B64=""),"",IF(OR(A64="",B64="",C64="",D64="",I64="",AND(I64="Closed",J64=""),AND(J64&lt;&gt;"",J64&lt;D64),COUNTIFS(A$7:A$106,A64,C$7:C$106,C64)&gt;1),"CHECK","OK"))</f>
        <v/>
      </c>
    </row>
    <row r="65" customFormat="false" ht="30" hidden="false" customHeight="true" outlineLevel="0" collapsed="false">
      <c r="A65" s="6"/>
      <c r="B65" s="6"/>
      <c r="C65" s="6"/>
      <c r="D65" s="7"/>
      <c r="E65" s="6"/>
      <c r="F65" s="6"/>
      <c r="G65" s="6"/>
      <c r="H65" s="7"/>
      <c r="I65" s="6"/>
      <c r="J65" s="7"/>
      <c r="K65" s="11"/>
      <c r="L65" s="11"/>
      <c r="M65" s="12" t="str">
        <f aca="false">IF(C65="","",IF(OR(I65="Closed",I65="Cancelled"),"Inactive","Open"))</f>
        <v/>
      </c>
      <c r="N65" s="8" t="str">
        <f aca="false">IF(OR(C65="",D65="",Summary!$B$6="",M65&lt;&gt;"Open"),"",MAX(0,Summary!$B$6-D65))</f>
        <v/>
      </c>
      <c r="O65" s="12" t="str">
        <f aca="false">IF(OR(C65="",H65="",Summary!$B$6="",M65&lt;&gt;"Open"),"",IF(H65&lt;Summary!$B$6,"Overdue","Not due"))</f>
        <v/>
      </c>
      <c r="P65" s="12" t="str">
        <f aca="false">IF(AND(C65="",B65=""),"",IF(OR(A65="",B65="",C65="",D65="",I65="",AND(I65="Closed",J65=""),AND(J65&lt;&gt;"",J65&lt;D65),COUNTIFS(A$7:A$106,A65,C$7:C$106,C65)&gt;1),"CHECK","OK"))</f>
        <v/>
      </c>
    </row>
    <row r="66" customFormat="false" ht="30" hidden="false" customHeight="true" outlineLevel="0" collapsed="false">
      <c r="A66" s="6"/>
      <c r="B66" s="6"/>
      <c r="C66" s="6"/>
      <c r="D66" s="7"/>
      <c r="E66" s="6"/>
      <c r="F66" s="6"/>
      <c r="G66" s="6"/>
      <c r="H66" s="7"/>
      <c r="I66" s="6"/>
      <c r="J66" s="7"/>
      <c r="K66" s="11"/>
      <c r="L66" s="11"/>
      <c r="M66" s="12" t="str">
        <f aca="false">IF(C66="","",IF(OR(I66="Closed",I66="Cancelled"),"Inactive","Open"))</f>
        <v/>
      </c>
      <c r="N66" s="8" t="str">
        <f aca="false">IF(OR(C66="",D66="",Summary!$B$6="",M66&lt;&gt;"Open"),"",MAX(0,Summary!$B$6-D66))</f>
        <v/>
      </c>
      <c r="O66" s="12" t="str">
        <f aca="false">IF(OR(C66="",H66="",Summary!$B$6="",M66&lt;&gt;"Open"),"",IF(H66&lt;Summary!$B$6,"Overdue","Not due"))</f>
        <v/>
      </c>
      <c r="P66" s="12" t="str">
        <f aca="false">IF(AND(C66="",B66=""),"",IF(OR(A66="",B66="",C66="",D66="",I66="",AND(I66="Closed",J66=""),AND(J66&lt;&gt;"",J66&lt;D66),COUNTIFS(A$7:A$106,A66,C$7:C$106,C66)&gt;1),"CHECK","OK"))</f>
        <v/>
      </c>
    </row>
    <row r="67" customFormat="false" ht="30" hidden="false" customHeight="true" outlineLevel="0" collapsed="false">
      <c r="A67" s="6"/>
      <c r="B67" s="6"/>
      <c r="C67" s="6"/>
      <c r="D67" s="7"/>
      <c r="E67" s="6"/>
      <c r="F67" s="6"/>
      <c r="G67" s="6"/>
      <c r="H67" s="7"/>
      <c r="I67" s="6"/>
      <c r="J67" s="7"/>
      <c r="K67" s="11"/>
      <c r="L67" s="11"/>
      <c r="M67" s="12" t="str">
        <f aca="false">IF(C67="","",IF(OR(I67="Closed",I67="Cancelled"),"Inactive","Open"))</f>
        <v/>
      </c>
      <c r="N67" s="8" t="str">
        <f aca="false">IF(OR(C67="",D67="",Summary!$B$6="",M67&lt;&gt;"Open"),"",MAX(0,Summary!$B$6-D67))</f>
        <v/>
      </c>
      <c r="O67" s="12" t="str">
        <f aca="false">IF(OR(C67="",H67="",Summary!$B$6="",M67&lt;&gt;"Open"),"",IF(H67&lt;Summary!$B$6,"Overdue","Not due"))</f>
        <v/>
      </c>
      <c r="P67" s="12" t="str">
        <f aca="false">IF(AND(C67="",B67=""),"",IF(OR(A67="",B67="",C67="",D67="",I67="",AND(I67="Closed",J67=""),AND(J67&lt;&gt;"",J67&lt;D67),COUNTIFS(A$7:A$106,A67,C$7:C$106,C67)&gt;1),"CHECK","OK"))</f>
        <v/>
      </c>
    </row>
    <row r="68" customFormat="false" ht="30" hidden="false" customHeight="true" outlineLevel="0" collapsed="false">
      <c r="A68" s="6"/>
      <c r="B68" s="6"/>
      <c r="C68" s="6"/>
      <c r="D68" s="7"/>
      <c r="E68" s="6"/>
      <c r="F68" s="6"/>
      <c r="G68" s="6"/>
      <c r="H68" s="7"/>
      <c r="I68" s="6"/>
      <c r="J68" s="7"/>
      <c r="K68" s="11"/>
      <c r="L68" s="11"/>
      <c r="M68" s="12" t="str">
        <f aca="false">IF(C68="","",IF(OR(I68="Closed",I68="Cancelled"),"Inactive","Open"))</f>
        <v/>
      </c>
      <c r="N68" s="8" t="str">
        <f aca="false">IF(OR(C68="",D68="",Summary!$B$6="",M68&lt;&gt;"Open"),"",MAX(0,Summary!$B$6-D68))</f>
        <v/>
      </c>
      <c r="O68" s="12" t="str">
        <f aca="false">IF(OR(C68="",H68="",Summary!$B$6="",M68&lt;&gt;"Open"),"",IF(H68&lt;Summary!$B$6,"Overdue","Not due"))</f>
        <v/>
      </c>
      <c r="P68" s="12" t="str">
        <f aca="false">IF(AND(C68="",B68=""),"",IF(OR(A68="",B68="",C68="",D68="",I68="",AND(I68="Closed",J68=""),AND(J68&lt;&gt;"",J68&lt;D68),COUNTIFS(A$7:A$106,A68,C$7:C$106,C68)&gt;1),"CHECK","OK"))</f>
        <v/>
      </c>
    </row>
    <row r="69" customFormat="false" ht="30" hidden="false" customHeight="true" outlineLevel="0" collapsed="false">
      <c r="A69" s="6"/>
      <c r="B69" s="6"/>
      <c r="C69" s="6"/>
      <c r="D69" s="7"/>
      <c r="E69" s="6"/>
      <c r="F69" s="6"/>
      <c r="G69" s="6"/>
      <c r="H69" s="7"/>
      <c r="I69" s="6"/>
      <c r="J69" s="7"/>
      <c r="K69" s="11"/>
      <c r="L69" s="11"/>
      <c r="M69" s="12" t="str">
        <f aca="false">IF(C69="","",IF(OR(I69="Closed",I69="Cancelled"),"Inactive","Open"))</f>
        <v/>
      </c>
      <c r="N69" s="8" t="str">
        <f aca="false">IF(OR(C69="",D69="",Summary!$B$6="",M69&lt;&gt;"Open"),"",MAX(0,Summary!$B$6-D69))</f>
        <v/>
      </c>
      <c r="O69" s="12" t="str">
        <f aca="false">IF(OR(C69="",H69="",Summary!$B$6="",M69&lt;&gt;"Open"),"",IF(H69&lt;Summary!$B$6,"Overdue","Not due"))</f>
        <v/>
      </c>
      <c r="P69" s="12" t="str">
        <f aca="false">IF(AND(C69="",B69=""),"",IF(OR(A69="",B69="",C69="",D69="",I69="",AND(I69="Closed",J69=""),AND(J69&lt;&gt;"",J69&lt;D69),COUNTIFS(A$7:A$106,A69,C$7:C$106,C69)&gt;1),"CHECK","OK"))</f>
        <v/>
      </c>
    </row>
    <row r="70" customFormat="false" ht="30" hidden="false" customHeight="true" outlineLevel="0" collapsed="false">
      <c r="A70" s="6"/>
      <c r="B70" s="6"/>
      <c r="C70" s="6"/>
      <c r="D70" s="7"/>
      <c r="E70" s="6"/>
      <c r="F70" s="6"/>
      <c r="G70" s="6"/>
      <c r="H70" s="7"/>
      <c r="I70" s="6"/>
      <c r="J70" s="7"/>
      <c r="K70" s="11"/>
      <c r="L70" s="11"/>
      <c r="M70" s="12" t="str">
        <f aca="false">IF(C70="","",IF(OR(I70="Closed",I70="Cancelled"),"Inactive","Open"))</f>
        <v/>
      </c>
      <c r="N70" s="8" t="str">
        <f aca="false">IF(OR(C70="",D70="",Summary!$B$6="",M70&lt;&gt;"Open"),"",MAX(0,Summary!$B$6-D70))</f>
        <v/>
      </c>
      <c r="O70" s="12" t="str">
        <f aca="false">IF(OR(C70="",H70="",Summary!$B$6="",M70&lt;&gt;"Open"),"",IF(H70&lt;Summary!$B$6,"Overdue","Not due"))</f>
        <v/>
      </c>
      <c r="P70" s="12" t="str">
        <f aca="false">IF(AND(C70="",B70=""),"",IF(OR(A70="",B70="",C70="",D70="",I70="",AND(I70="Closed",J70=""),AND(J70&lt;&gt;"",J70&lt;D70),COUNTIFS(A$7:A$106,A70,C$7:C$106,C70)&gt;1),"CHECK","OK"))</f>
        <v/>
      </c>
    </row>
    <row r="71" customFormat="false" ht="30" hidden="false" customHeight="true" outlineLevel="0" collapsed="false">
      <c r="A71" s="6"/>
      <c r="B71" s="6"/>
      <c r="C71" s="6"/>
      <c r="D71" s="7"/>
      <c r="E71" s="6"/>
      <c r="F71" s="6"/>
      <c r="G71" s="6"/>
      <c r="H71" s="7"/>
      <c r="I71" s="6"/>
      <c r="J71" s="7"/>
      <c r="K71" s="11"/>
      <c r="L71" s="11"/>
      <c r="M71" s="12" t="str">
        <f aca="false">IF(C71="","",IF(OR(I71="Closed",I71="Cancelled"),"Inactive","Open"))</f>
        <v/>
      </c>
      <c r="N71" s="8" t="str">
        <f aca="false">IF(OR(C71="",D71="",Summary!$B$6="",M71&lt;&gt;"Open"),"",MAX(0,Summary!$B$6-D71))</f>
        <v/>
      </c>
      <c r="O71" s="12" t="str">
        <f aca="false">IF(OR(C71="",H71="",Summary!$B$6="",M71&lt;&gt;"Open"),"",IF(H71&lt;Summary!$B$6,"Overdue","Not due"))</f>
        <v/>
      </c>
      <c r="P71" s="12" t="str">
        <f aca="false">IF(AND(C71="",B71=""),"",IF(OR(A71="",B71="",C71="",D71="",I71="",AND(I71="Closed",J71=""),AND(J71&lt;&gt;"",J71&lt;D71),COUNTIFS(A$7:A$106,A71,C$7:C$106,C71)&gt;1),"CHECK","OK"))</f>
        <v/>
      </c>
    </row>
    <row r="72" customFormat="false" ht="30" hidden="false" customHeight="true" outlineLevel="0" collapsed="false">
      <c r="A72" s="6"/>
      <c r="B72" s="6"/>
      <c r="C72" s="6"/>
      <c r="D72" s="7"/>
      <c r="E72" s="6"/>
      <c r="F72" s="6"/>
      <c r="G72" s="6"/>
      <c r="H72" s="7"/>
      <c r="I72" s="6"/>
      <c r="J72" s="7"/>
      <c r="K72" s="11"/>
      <c r="L72" s="11"/>
      <c r="M72" s="12" t="str">
        <f aca="false">IF(C72="","",IF(OR(I72="Closed",I72="Cancelled"),"Inactive","Open"))</f>
        <v/>
      </c>
      <c r="N72" s="8" t="str">
        <f aca="false">IF(OR(C72="",D72="",Summary!$B$6="",M72&lt;&gt;"Open"),"",MAX(0,Summary!$B$6-D72))</f>
        <v/>
      </c>
      <c r="O72" s="12" t="str">
        <f aca="false">IF(OR(C72="",H72="",Summary!$B$6="",M72&lt;&gt;"Open"),"",IF(H72&lt;Summary!$B$6,"Overdue","Not due"))</f>
        <v/>
      </c>
      <c r="P72" s="12" t="str">
        <f aca="false">IF(AND(C72="",B72=""),"",IF(OR(A72="",B72="",C72="",D72="",I72="",AND(I72="Closed",J72=""),AND(J72&lt;&gt;"",J72&lt;D72),COUNTIFS(A$7:A$106,A72,C$7:C$106,C72)&gt;1),"CHECK","OK"))</f>
        <v/>
      </c>
    </row>
    <row r="73" customFormat="false" ht="30" hidden="false" customHeight="true" outlineLevel="0" collapsed="false">
      <c r="A73" s="6"/>
      <c r="B73" s="6"/>
      <c r="C73" s="6"/>
      <c r="D73" s="7"/>
      <c r="E73" s="6"/>
      <c r="F73" s="6"/>
      <c r="G73" s="6"/>
      <c r="H73" s="7"/>
      <c r="I73" s="6"/>
      <c r="J73" s="7"/>
      <c r="K73" s="11"/>
      <c r="L73" s="11"/>
      <c r="M73" s="12" t="str">
        <f aca="false">IF(C73="","",IF(OR(I73="Closed",I73="Cancelled"),"Inactive","Open"))</f>
        <v/>
      </c>
      <c r="N73" s="8" t="str">
        <f aca="false">IF(OR(C73="",D73="",Summary!$B$6="",M73&lt;&gt;"Open"),"",MAX(0,Summary!$B$6-D73))</f>
        <v/>
      </c>
      <c r="O73" s="12" t="str">
        <f aca="false">IF(OR(C73="",H73="",Summary!$B$6="",M73&lt;&gt;"Open"),"",IF(H73&lt;Summary!$B$6,"Overdue","Not due"))</f>
        <v/>
      </c>
      <c r="P73" s="12" t="str">
        <f aca="false">IF(AND(C73="",B73=""),"",IF(OR(A73="",B73="",C73="",D73="",I73="",AND(I73="Closed",J73=""),AND(J73&lt;&gt;"",J73&lt;D73),COUNTIFS(A$7:A$106,A73,C$7:C$106,C73)&gt;1),"CHECK","OK"))</f>
        <v/>
      </c>
    </row>
    <row r="74" customFormat="false" ht="30" hidden="false" customHeight="true" outlineLevel="0" collapsed="false">
      <c r="A74" s="6"/>
      <c r="B74" s="6"/>
      <c r="C74" s="6"/>
      <c r="D74" s="7"/>
      <c r="E74" s="6"/>
      <c r="F74" s="6"/>
      <c r="G74" s="6"/>
      <c r="H74" s="7"/>
      <c r="I74" s="6"/>
      <c r="J74" s="7"/>
      <c r="K74" s="11"/>
      <c r="L74" s="11"/>
      <c r="M74" s="12" t="str">
        <f aca="false">IF(C74="","",IF(OR(I74="Closed",I74="Cancelled"),"Inactive","Open"))</f>
        <v/>
      </c>
      <c r="N74" s="8" t="str">
        <f aca="false">IF(OR(C74="",D74="",Summary!$B$6="",M74&lt;&gt;"Open"),"",MAX(0,Summary!$B$6-D74))</f>
        <v/>
      </c>
      <c r="O74" s="12" t="str">
        <f aca="false">IF(OR(C74="",H74="",Summary!$B$6="",M74&lt;&gt;"Open"),"",IF(H74&lt;Summary!$B$6,"Overdue","Not due"))</f>
        <v/>
      </c>
      <c r="P74" s="12" t="str">
        <f aca="false">IF(AND(C74="",B74=""),"",IF(OR(A74="",B74="",C74="",D74="",I74="",AND(I74="Closed",J74=""),AND(J74&lt;&gt;"",J74&lt;D74),COUNTIFS(A$7:A$106,A74,C$7:C$106,C74)&gt;1),"CHECK","OK"))</f>
        <v/>
      </c>
    </row>
    <row r="75" customFormat="false" ht="30" hidden="false" customHeight="true" outlineLevel="0" collapsed="false">
      <c r="A75" s="6"/>
      <c r="B75" s="6"/>
      <c r="C75" s="6"/>
      <c r="D75" s="7"/>
      <c r="E75" s="6"/>
      <c r="F75" s="6"/>
      <c r="G75" s="6"/>
      <c r="H75" s="7"/>
      <c r="I75" s="6"/>
      <c r="J75" s="7"/>
      <c r="K75" s="11"/>
      <c r="L75" s="11"/>
      <c r="M75" s="12" t="str">
        <f aca="false">IF(C75="","",IF(OR(I75="Closed",I75="Cancelled"),"Inactive","Open"))</f>
        <v/>
      </c>
      <c r="N75" s="8" t="str">
        <f aca="false">IF(OR(C75="",D75="",Summary!$B$6="",M75&lt;&gt;"Open"),"",MAX(0,Summary!$B$6-D75))</f>
        <v/>
      </c>
      <c r="O75" s="12" t="str">
        <f aca="false">IF(OR(C75="",H75="",Summary!$B$6="",M75&lt;&gt;"Open"),"",IF(H75&lt;Summary!$B$6,"Overdue","Not due"))</f>
        <v/>
      </c>
      <c r="P75" s="12" t="str">
        <f aca="false">IF(AND(C75="",B75=""),"",IF(OR(A75="",B75="",C75="",D75="",I75="",AND(I75="Closed",J75=""),AND(J75&lt;&gt;"",J75&lt;D75),COUNTIFS(A$7:A$106,A75,C$7:C$106,C75)&gt;1),"CHECK","OK"))</f>
        <v/>
      </c>
    </row>
    <row r="76" customFormat="false" ht="30" hidden="false" customHeight="true" outlineLevel="0" collapsed="false">
      <c r="A76" s="6"/>
      <c r="B76" s="6"/>
      <c r="C76" s="6"/>
      <c r="D76" s="7"/>
      <c r="E76" s="6"/>
      <c r="F76" s="6"/>
      <c r="G76" s="6"/>
      <c r="H76" s="7"/>
      <c r="I76" s="6"/>
      <c r="J76" s="7"/>
      <c r="K76" s="11"/>
      <c r="L76" s="11"/>
      <c r="M76" s="12" t="str">
        <f aca="false">IF(C76="","",IF(OR(I76="Closed",I76="Cancelled"),"Inactive","Open"))</f>
        <v/>
      </c>
      <c r="N76" s="8" t="str">
        <f aca="false">IF(OR(C76="",D76="",Summary!$B$6="",M76&lt;&gt;"Open"),"",MAX(0,Summary!$B$6-D76))</f>
        <v/>
      </c>
      <c r="O76" s="12" t="str">
        <f aca="false">IF(OR(C76="",H76="",Summary!$B$6="",M76&lt;&gt;"Open"),"",IF(H76&lt;Summary!$B$6,"Overdue","Not due"))</f>
        <v/>
      </c>
      <c r="P76" s="12" t="str">
        <f aca="false">IF(AND(C76="",B76=""),"",IF(OR(A76="",B76="",C76="",D76="",I76="",AND(I76="Closed",J76=""),AND(J76&lt;&gt;"",J76&lt;D76),COUNTIFS(A$7:A$106,A76,C$7:C$106,C76)&gt;1),"CHECK","OK"))</f>
        <v/>
      </c>
    </row>
    <row r="77" customFormat="false" ht="30" hidden="false" customHeight="true" outlineLevel="0" collapsed="false">
      <c r="A77" s="6"/>
      <c r="B77" s="6"/>
      <c r="C77" s="6"/>
      <c r="D77" s="7"/>
      <c r="E77" s="6"/>
      <c r="F77" s="6"/>
      <c r="G77" s="6"/>
      <c r="H77" s="7"/>
      <c r="I77" s="6"/>
      <c r="J77" s="7"/>
      <c r="K77" s="11"/>
      <c r="L77" s="11"/>
      <c r="M77" s="12" t="str">
        <f aca="false">IF(C77="","",IF(OR(I77="Closed",I77="Cancelled"),"Inactive","Open"))</f>
        <v/>
      </c>
      <c r="N77" s="8" t="str">
        <f aca="false">IF(OR(C77="",D77="",Summary!$B$6="",M77&lt;&gt;"Open"),"",MAX(0,Summary!$B$6-D77))</f>
        <v/>
      </c>
      <c r="O77" s="12" t="str">
        <f aca="false">IF(OR(C77="",H77="",Summary!$B$6="",M77&lt;&gt;"Open"),"",IF(H77&lt;Summary!$B$6,"Overdue","Not due"))</f>
        <v/>
      </c>
      <c r="P77" s="12" t="str">
        <f aca="false">IF(AND(C77="",B77=""),"",IF(OR(A77="",B77="",C77="",D77="",I77="",AND(I77="Closed",J77=""),AND(J77&lt;&gt;"",J77&lt;D77),COUNTIFS(A$7:A$106,A77,C$7:C$106,C77)&gt;1),"CHECK","OK"))</f>
        <v/>
      </c>
    </row>
    <row r="78" customFormat="false" ht="30" hidden="false" customHeight="true" outlineLevel="0" collapsed="false">
      <c r="A78" s="6"/>
      <c r="B78" s="6"/>
      <c r="C78" s="6"/>
      <c r="D78" s="7"/>
      <c r="E78" s="6"/>
      <c r="F78" s="6"/>
      <c r="G78" s="6"/>
      <c r="H78" s="7"/>
      <c r="I78" s="6"/>
      <c r="J78" s="7"/>
      <c r="K78" s="11"/>
      <c r="L78" s="11"/>
      <c r="M78" s="12" t="str">
        <f aca="false">IF(C78="","",IF(OR(I78="Closed",I78="Cancelled"),"Inactive","Open"))</f>
        <v/>
      </c>
      <c r="N78" s="8" t="str">
        <f aca="false">IF(OR(C78="",D78="",Summary!$B$6="",M78&lt;&gt;"Open"),"",MAX(0,Summary!$B$6-D78))</f>
        <v/>
      </c>
      <c r="O78" s="12" t="str">
        <f aca="false">IF(OR(C78="",H78="",Summary!$B$6="",M78&lt;&gt;"Open"),"",IF(H78&lt;Summary!$B$6,"Overdue","Not due"))</f>
        <v/>
      </c>
      <c r="P78" s="12" t="str">
        <f aca="false">IF(AND(C78="",B78=""),"",IF(OR(A78="",B78="",C78="",D78="",I78="",AND(I78="Closed",J78=""),AND(J78&lt;&gt;"",J78&lt;D78),COUNTIFS(A$7:A$106,A78,C$7:C$106,C78)&gt;1),"CHECK","OK"))</f>
        <v/>
      </c>
    </row>
    <row r="79" customFormat="false" ht="30" hidden="false" customHeight="true" outlineLevel="0" collapsed="false">
      <c r="A79" s="6"/>
      <c r="B79" s="6"/>
      <c r="C79" s="6"/>
      <c r="D79" s="7"/>
      <c r="E79" s="6"/>
      <c r="F79" s="6"/>
      <c r="G79" s="6"/>
      <c r="H79" s="7"/>
      <c r="I79" s="6"/>
      <c r="J79" s="7"/>
      <c r="K79" s="11"/>
      <c r="L79" s="11"/>
      <c r="M79" s="12" t="str">
        <f aca="false">IF(C79="","",IF(OR(I79="Closed",I79="Cancelled"),"Inactive","Open"))</f>
        <v/>
      </c>
      <c r="N79" s="8" t="str">
        <f aca="false">IF(OR(C79="",D79="",Summary!$B$6="",M79&lt;&gt;"Open"),"",MAX(0,Summary!$B$6-D79))</f>
        <v/>
      </c>
      <c r="O79" s="12" t="str">
        <f aca="false">IF(OR(C79="",H79="",Summary!$B$6="",M79&lt;&gt;"Open"),"",IF(H79&lt;Summary!$B$6,"Overdue","Not due"))</f>
        <v/>
      </c>
      <c r="P79" s="12" t="str">
        <f aca="false">IF(AND(C79="",B79=""),"",IF(OR(A79="",B79="",C79="",D79="",I79="",AND(I79="Closed",J79=""),AND(J79&lt;&gt;"",J79&lt;D79),COUNTIFS(A$7:A$106,A79,C$7:C$106,C79)&gt;1),"CHECK","OK"))</f>
        <v/>
      </c>
    </row>
    <row r="80" customFormat="false" ht="30" hidden="false" customHeight="true" outlineLevel="0" collapsed="false">
      <c r="A80" s="6"/>
      <c r="B80" s="6"/>
      <c r="C80" s="6"/>
      <c r="D80" s="7"/>
      <c r="E80" s="6"/>
      <c r="F80" s="6"/>
      <c r="G80" s="6"/>
      <c r="H80" s="7"/>
      <c r="I80" s="6"/>
      <c r="J80" s="7"/>
      <c r="K80" s="11"/>
      <c r="L80" s="11"/>
      <c r="M80" s="12" t="str">
        <f aca="false">IF(C80="","",IF(OR(I80="Closed",I80="Cancelled"),"Inactive","Open"))</f>
        <v/>
      </c>
      <c r="N80" s="8" t="str">
        <f aca="false">IF(OR(C80="",D80="",Summary!$B$6="",M80&lt;&gt;"Open"),"",MAX(0,Summary!$B$6-D80))</f>
        <v/>
      </c>
      <c r="O80" s="12" t="str">
        <f aca="false">IF(OR(C80="",H80="",Summary!$B$6="",M80&lt;&gt;"Open"),"",IF(H80&lt;Summary!$B$6,"Overdue","Not due"))</f>
        <v/>
      </c>
      <c r="P80" s="12" t="str">
        <f aca="false">IF(AND(C80="",B80=""),"",IF(OR(A80="",B80="",C80="",D80="",I80="",AND(I80="Closed",J80=""),AND(J80&lt;&gt;"",J80&lt;D80),COUNTIFS(A$7:A$106,A80,C$7:C$106,C80)&gt;1),"CHECK","OK"))</f>
        <v/>
      </c>
    </row>
    <row r="81" customFormat="false" ht="30" hidden="false" customHeight="true" outlineLevel="0" collapsed="false">
      <c r="A81" s="6"/>
      <c r="B81" s="6"/>
      <c r="C81" s="6"/>
      <c r="D81" s="7"/>
      <c r="E81" s="6"/>
      <c r="F81" s="6"/>
      <c r="G81" s="6"/>
      <c r="H81" s="7"/>
      <c r="I81" s="6"/>
      <c r="J81" s="7"/>
      <c r="K81" s="11"/>
      <c r="L81" s="11"/>
      <c r="M81" s="12" t="str">
        <f aca="false">IF(C81="","",IF(OR(I81="Closed",I81="Cancelled"),"Inactive","Open"))</f>
        <v/>
      </c>
      <c r="N81" s="8" t="str">
        <f aca="false">IF(OR(C81="",D81="",Summary!$B$6="",M81&lt;&gt;"Open"),"",MAX(0,Summary!$B$6-D81))</f>
        <v/>
      </c>
      <c r="O81" s="12" t="str">
        <f aca="false">IF(OR(C81="",H81="",Summary!$B$6="",M81&lt;&gt;"Open"),"",IF(H81&lt;Summary!$B$6,"Overdue","Not due"))</f>
        <v/>
      </c>
      <c r="P81" s="12" t="str">
        <f aca="false">IF(AND(C81="",B81=""),"",IF(OR(A81="",B81="",C81="",D81="",I81="",AND(I81="Closed",J81=""),AND(J81&lt;&gt;"",J81&lt;D81),COUNTIFS(A$7:A$106,A81,C$7:C$106,C81)&gt;1),"CHECK","OK"))</f>
        <v/>
      </c>
    </row>
    <row r="82" customFormat="false" ht="30" hidden="false" customHeight="true" outlineLevel="0" collapsed="false">
      <c r="A82" s="6"/>
      <c r="B82" s="6"/>
      <c r="C82" s="6"/>
      <c r="D82" s="7"/>
      <c r="E82" s="6"/>
      <c r="F82" s="6"/>
      <c r="G82" s="6"/>
      <c r="H82" s="7"/>
      <c r="I82" s="6"/>
      <c r="J82" s="7"/>
      <c r="K82" s="11"/>
      <c r="L82" s="11"/>
      <c r="M82" s="12" t="str">
        <f aca="false">IF(C82="","",IF(OR(I82="Closed",I82="Cancelled"),"Inactive","Open"))</f>
        <v/>
      </c>
      <c r="N82" s="8" t="str">
        <f aca="false">IF(OR(C82="",D82="",Summary!$B$6="",M82&lt;&gt;"Open"),"",MAX(0,Summary!$B$6-D82))</f>
        <v/>
      </c>
      <c r="O82" s="12" t="str">
        <f aca="false">IF(OR(C82="",H82="",Summary!$B$6="",M82&lt;&gt;"Open"),"",IF(H82&lt;Summary!$B$6,"Overdue","Not due"))</f>
        <v/>
      </c>
      <c r="P82" s="12" t="str">
        <f aca="false">IF(AND(C82="",B82=""),"",IF(OR(A82="",B82="",C82="",D82="",I82="",AND(I82="Closed",J82=""),AND(J82&lt;&gt;"",J82&lt;D82),COUNTIFS(A$7:A$106,A82,C$7:C$106,C82)&gt;1),"CHECK","OK"))</f>
        <v/>
      </c>
    </row>
    <row r="83" customFormat="false" ht="30" hidden="false" customHeight="true" outlineLevel="0" collapsed="false">
      <c r="A83" s="6"/>
      <c r="B83" s="6"/>
      <c r="C83" s="6"/>
      <c r="D83" s="7"/>
      <c r="E83" s="6"/>
      <c r="F83" s="6"/>
      <c r="G83" s="6"/>
      <c r="H83" s="7"/>
      <c r="I83" s="6"/>
      <c r="J83" s="7"/>
      <c r="K83" s="11"/>
      <c r="L83" s="11"/>
      <c r="M83" s="12" t="str">
        <f aca="false">IF(C83="","",IF(OR(I83="Closed",I83="Cancelled"),"Inactive","Open"))</f>
        <v/>
      </c>
      <c r="N83" s="8" t="str">
        <f aca="false">IF(OR(C83="",D83="",Summary!$B$6="",M83&lt;&gt;"Open"),"",MAX(0,Summary!$B$6-D83))</f>
        <v/>
      </c>
      <c r="O83" s="12" t="str">
        <f aca="false">IF(OR(C83="",H83="",Summary!$B$6="",M83&lt;&gt;"Open"),"",IF(H83&lt;Summary!$B$6,"Overdue","Not due"))</f>
        <v/>
      </c>
      <c r="P83" s="12" t="str">
        <f aca="false">IF(AND(C83="",B83=""),"",IF(OR(A83="",B83="",C83="",D83="",I83="",AND(I83="Closed",J83=""),AND(J83&lt;&gt;"",J83&lt;D83),COUNTIFS(A$7:A$106,A83,C$7:C$106,C83)&gt;1),"CHECK","OK"))</f>
        <v/>
      </c>
    </row>
    <row r="84" customFormat="false" ht="30" hidden="false" customHeight="true" outlineLevel="0" collapsed="false">
      <c r="A84" s="6"/>
      <c r="B84" s="6"/>
      <c r="C84" s="6"/>
      <c r="D84" s="7"/>
      <c r="E84" s="6"/>
      <c r="F84" s="6"/>
      <c r="G84" s="6"/>
      <c r="H84" s="7"/>
      <c r="I84" s="6"/>
      <c r="J84" s="7"/>
      <c r="K84" s="11"/>
      <c r="L84" s="11"/>
      <c r="M84" s="12" t="str">
        <f aca="false">IF(C84="","",IF(OR(I84="Closed",I84="Cancelled"),"Inactive","Open"))</f>
        <v/>
      </c>
      <c r="N84" s="8" t="str">
        <f aca="false">IF(OR(C84="",D84="",Summary!$B$6="",M84&lt;&gt;"Open"),"",MAX(0,Summary!$B$6-D84))</f>
        <v/>
      </c>
      <c r="O84" s="12" t="str">
        <f aca="false">IF(OR(C84="",H84="",Summary!$B$6="",M84&lt;&gt;"Open"),"",IF(H84&lt;Summary!$B$6,"Overdue","Not due"))</f>
        <v/>
      </c>
      <c r="P84" s="12" t="str">
        <f aca="false">IF(AND(C84="",B84=""),"",IF(OR(A84="",B84="",C84="",D84="",I84="",AND(I84="Closed",J84=""),AND(J84&lt;&gt;"",J84&lt;D84),COUNTIFS(A$7:A$106,A84,C$7:C$106,C84)&gt;1),"CHECK","OK"))</f>
        <v/>
      </c>
    </row>
    <row r="85" customFormat="false" ht="30" hidden="false" customHeight="true" outlineLevel="0" collapsed="false">
      <c r="A85" s="6"/>
      <c r="B85" s="6"/>
      <c r="C85" s="6"/>
      <c r="D85" s="7"/>
      <c r="E85" s="6"/>
      <c r="F85" s="6"/>
      <c r="G85" s="6"/>
      <c r="H85" s="7"/>
      <c r="I85" s="6"/>
      <c r="J85" s="7"/>
      <c r="K85" s="11"/>
      <c r="L85" s="11"/>
      <c r="M85" s="12" t="str">
        <f aca="false">IF(C85="","",IF(OR(I85="Closed",I85="Cancelled"),"Inactive","Open"))</f>
        <v/>
      </c>
      <c r="N85" s="8" t="str">
        <f aca="false">IF(OR(C85="",D85="",Summary!$B$6="",M85&lt;&gt;"Open"),"",MAX(0,Summary!$B$6-D85))</f>
        <v/>
      </c>
      <c r="O85" s="12" t="str">
        <f aca="false">IF(OR(C85="",H85="",Summary!$B$6="",M85&lt;&gt;"Open"),"",IF(H85&lt;Summary!$B$6,"Overdue","Not due"))</f>
        <v/>
      </c>
      <c r="P85" s="12" t="str">
        <f aca="false">IF(AND(C85="",B85=""),"",IF(OR(A85="",B85="",C85="",D85="",I85="",AND(I85="Closed",J85=""),AND(J85&lt;&gt;"",J85&lt;D85),COUNTIFS(A$7:A$106,A85,C$7:C$106,C85)&gt;1),"CHECK","OK"))</f>
        <v/>
      </c>
    </row>
    <row r="86" customFormat="false" ht="30" hidden="false" customHeight="true" outlineLevel="0" collapsed="false">
      <c r="A86" s="6"/>
      <c r="B86" s="6"/>
      <c r="C86" s="6"/>
      <c r="D86" s="7"/>
      <c r="E86" s="6"/>
      <c r="F86" s="6"/>
      <c r="G86" s="6"/>
      <c r="H86" s="7"/>
      <c r="I86" s="6"/>
      <c r="J86" s="7"/>
      <c r="K86" s="11"/>
      <c r="L86" s="11"/>
      <c r="M86" s="12" t="str">
        <f aca="false">IF(C86="","",IF(OR(I86="Closed",I86="Cancelled"),"Inactive","Open"))</f>
        <v/>
      </c>
      <c r="N86" s="8" t="str">
        <f aca="false">IF(OR(C86="",D86="",Summary!$B$6="",M86&lt;&gt;"Open"),"",MAX(0,Summary!$B$6-D86))</f>
        <v/>
      </c>
      <c r="O86" s="12" t="str">
        <f aca="false">IF(OR(C86="",H86="",Summary!$B$6="",M86&lt;&gt;"Open"),"",IF(H86&lt;Summary!$B$6,"Overdue","Not due"))</f>
        <v/>
      </c>
      <c r="P86" s="12" t="str">
        <f aca="false">IF(AND(C86="",B86=""),"",IF(OR(A86="",B86="",C86="",D86="",I86="",AND(I86="Closed",J86=""),AND(J86&lt;&gt;"",J86&lt;D86),COUNTIFS(A$7:A$106,A86,C$7:C$106,C86)&gt;1),"CHECK","OK"))</f>
        <v/>
      </c>
    </row>
    <row r="87" customFormat="false" ht="30" hidden="false" customHeight="true" outlineLevel="0" collapsed="false">
      <c r="A87" s="6"/>
      <c r="B87" s="6"/>
      <c r="C87" s="6"/>
      <c r="D87" s="7"/>
      <c r="E87" s="6"/>
      <c r="F87" s="6"/>
      <c r="G87" s="6"/>
      <c r="H87" s="7"/>
      <c r="I87" s="6"/>
      <c r="J87" s="7"/>
      <c r="K87" s="11"/>
      <c r="L87" s="11"/>
      <c r="M87" s="12" t="str">
        <f aca="false">IF(C87="","",IF(OR(I87="Closed",I87="Cancelled"),"Inactive","Open"))</f>
        <v/>
      </c>
      <c r="N87" s="8" t="str">
        <f aca="false">IF(OR(C87="",D87="",Summary!$B$6="",M87&lt;&gt;"Open"),"",MAX(0,Summary!$B$6-D87))</f>
        <v/>
      </c>
      <c r="O87" s="12" t="str">
        <f aca="false">IF(OR(C87="",H87="",Summary!$B$6="",M87&lt;&gt;"Open"),"",IF(H87&lt;Summary!$B$6,"Overdue","Not due"))</f>
        <v/>
      </c>
      <c r="P87" s="12" t="str">
        <f aca="false">IF(AND(C87="",B87=""),"",IF(OR(A87="",B87="",C87="",D87="",I87="",AND(I87="Closed",J87=""),AND(J87&lt;&gt;"",J87&lt;D87),COUNTIFS(A$7:A$106,A87,C$7:C$106,C87)&gt;1),"CHECK","OK"))</f>
        <v/>
      </c>
    </row>
    <row r="88" customFormat="false" ht="30" hidden="false" customHeight="true" outlineLevel="0" collapsed="false">
      <c r="A88" s="6"/>
      <c r="B88" s="6"/>
      <c r="C88" s="6"/>
      <c r="D88" s="7"/>
      <c r="E88" s="6"/>
      <c r="F88" s="6"/>
      <c r="G88" s="6"/>
      <c r="H88" s="7"/>
      <c r="I88" s="6"/>
      <c r="J88" s="7"/>
      <c r="K88" s="11"/>
      <c r="L88" s="11"/>
      <c r="M88" s="12" t="str">
        <f aca="false">IF(C88="","",IF(OR(I88="Closed",I88="Cancelled"),"Inactive","Open"))</f>
        <v/>
      </c>
      <c r="N88" s="8" t="str">
        <f aca="false">IF(OR(C88="",D88="",Summary!$B$6="",M88&lt;&gt;"Open"),"",MAX(0,Summary!$B$6-D88))</f>
        <v/>
      </c>
      <c r="O88" s="12" t="str">
        <f aca="false">IF(OR(C88="",H88="",Summary!$B$6="",M88&lt;&gt;"Open"),"",IF(H88&lt;Summary!$B$6,"Overdue","Not due"))</f>
        <v/>
      </c>
      <c r="P88" s="12" t="str">
        <f aca="false">IF(AND(C88="",B88=""),"",IF(OR(A88="",B88="",C88="",D88="",I88="",AND(I88="Closed",J88=""),AND(J88&lt;&gt;"",J88&lt;D88),COUNTIFS(A$7:A$106,A88,C$7:C$106,C88)&gt;1),"CHECK","OK"))</f>
        <v/>
      </c>
    </row>
    <row r="89" customFormat="false" ht="30" hidden="false" customHeight="true" outlineLevel="0" collapsed="false">
      <c r="A89" s="6"/>
      <c r="B89" s="6"/>
      <c r="C89" s="6"/>
      <c r="D89" s="7"/>
      <c r="E89" s="6"/>
      <c r="F89" s="6"/>
      <c r="G89" s="6"/>
      <c r="H89" s="7"/>
      <c r="I89" s="6"/>
      <c r="J89" s="7"/>
      <c r="K89" s="11"/>
      <c r="L89" s="11"/>
      <c r="M89" s="12" t="str">
        <f aca="false">IF(C89="","",IF(OR(I89="Closed",I89="Cancelled"),"Inactive","Open"))</f>
        <v/>
      </c>
      <c r="N89" s="8" t="str">
        <f aca="false">IF(OR(C89="",D89="",Summary!$B$6="",M89&lt;&gt;"Open"),"",MAX(0,Summary!$B$6-D89))</f>
        <v/>
      </c>
      <c r="O89" s="12" t="str">
        <f aca="false">IF(OR(C89="",H89="",Summary!$B$6="",M89&lt;&gt;"Open"),"",IF(H89&lt;Summary!$B$6,"Overdue","Not due"))</f>
        <v/>
      </c>
      <c r="P89" s="12" t="str">
        <f aca="false">IF(AND(C89="",B89=""),"",IF(OR(A89="",B89="",C89="",D89="",I89="",AND(I89="Closed",J89=""),AND(J89&lt;&gt;"",J89&lt;D89),COUNTIFS(A$7:A$106,A89,C$7:C$106,C89)&gt;1),"CHECK","OK"))</f>
        <v/>
      </c>
    </row>
    <row r="90" customFormat="false" ht="30" hidden="false" customHeight="true" outlineLevel="0" collapsed="false">
      <c r="A90" s="6"/>
      <c r="B90" s="6"/>
      <c r="C90" s="6"/>
      <c r="D90" s="7"/>
      <c r="E90" s="6"/>
      <c r="F90" s="6"/>
      <c r="G90" s="6"/>
      <c r="H90" s="7"/>
      <c r="I90" s="6"/>
      <c r="J90" s="7"/>
      <c r="K90" s="11"/>
      <c r="L90" s="11"/>
      <c r="M90" s="12" t="str">
        <f aca="false">IF(C90="","",IF(OR(I90="Closed",I90="Cancelled"),"Inactive","Open"))</f>
        <v/>
      </c>
      <c r="N90" s="8" t="str">
        <f aca="false">IF(OR(C90="",D90="",Summary!$B$6="",M90&lt;&gt;"Open"),"",MAX(0,Summary!$B$6-D90))</f>
        <v/>
      </c>
      <c r="O90" s="12" t="str">
        <f aca="false">IF(OR(C90="",H90="",Summary!$B$6="",M90&lt;&gt;"Open"),"",IF(H90&lt;Summary!$B$6,"Overdue","Not due"))</f>
        <v/>
      </c>
      <c r="P90" s="12" t="str">
        <f aca="false">IF(AND(C90="",B90=""),"",IF(OR(A90="",B90="",C90="",D90="",I90="",AND(I90="Closed",J90=""),AND(J90&lt;&gt;"",J90&lt;D90),COUNTIFS(A$7:A$106,A90,C$7:C$106,C90)&gt;1),"CHECK","OK"))</f>
        <v/>
      </c>
    </row>
    <row r="91" customFormat="false" ht="30" hidden="false" customHeight="true" outlineLevel="0" collapsed="false">
      <c r="A91" s="6"/>
      <c r="B91" s="6"/>
      <c r="C91" s="6"/>
      <c r="D91" s="7"/>
      <c r="E91" s="6"/>
      <c r="F91" s="6"/>
      <c r="G91" s="6"/>
      <c r="H91" s="7"/>
      <c r="I91" s="6"/>
      <c r="J91" s="7"/>
      <c r="K91" s="11"/>
      <c r="L91" s="11"/>
      <c r="M91" s="12" t="str">
        <f aca="false">IF(C91="","",IF(OR(I91="Closed",I91="Cancelled"),"Inactive","Open"))</f>
        <v/>
      </c>
      <c r="N91" s="8" t="str">
        <f aca="false">IF(OR(C91="",D91="",Summary!$B$6="",M91&lt;&gt;"Open"),"",MAX(0,Summary!$B$6-D91))</f>
        <v/>
      </c>
      <c r="O91" s="12" t="str">
        <f aca="false">IF(OR(C91="",H91="",Summary!$B$6="",M91&lt;&gt;"Open"),"",IF(H91&lt;Summary!$B$6,"Overdue","Not due"))</f>
        <v/>
      </c>
      <c r="P91" s="12" t="str">
        <f aca="false">IF(AND(C91="",B91=""),"",IF(OR(A91="",B91="",C91="",D91="",I91="",AND(I91="Closed",J91=""),AND(J91&lt;&gt;"",J91&lt;D91),COUNTIFS(A$7:A$106,A91,C$7:C$106,C91)&gt;1),"CHECK","OK"))</f>
        <v/>
      </c>
    </row>
    <row r="92" customFormat="false" ht="30" hidden="false" customHeight="true" outlineLevel="0" collapsed="false">
      <c r="A92" s="6"/>
      <c r="B92" s="6"/>
      <c r="C92" s="6"/>
      <c r="D92" s="7"/>
      <c r="E92" s="6"/>
      <c r="F92" s="6"/>
      <c r="G92" s="6"/>
      <c r="H92" s="7"/>
      <c r="I92" s="6"/>
      <c r="J92" s="7"/>
      <c r="K92" s="11"/>
      <c r="L92" s="11"/>
      <c r="M92" s="12" t="str">
        <f aca="false">IF(C92="","",IF(OR(I92="Closed",I92="Cancelled"),"Inactive","Open"))</f>
        <v/>
      </c>
      <c r="N92" s="8" t="str">
        <f aca="false">IF(OR(C92="",D92="",Summary!$B$6="",M92&lt;&gt;"Open"),"",MAX(0,Summary!$B$6-D92))</f>
        <v/>
      </c>
      <c r="O92" s="12" t="str">
        <f aca="false">IF(OR(C92="",H92="",Summary!$B$6="",M92&lt;&gt;"Open"),"",IF(H92&lt;Summary!$B$6,"Overdue","Not due"))</f>
        <v/>
      </c>
      <c r="P92" s="12" t="str">
        <f aca="false">IF(AND(C92="",B92=""),"",IF(OR(A92="",B92="",C92="",D92="",I92="",AND(I92="Closed",J92=""),AND(J92&lt;&gt;"",J92&lt;D92),COUNTIFS(A$7:A$106,A92,C$7:C$106,C92)&gt;1),"CHECK","OK"))</f>
        <v/>
      </c>
    </row>
    <row r="93" customFormat="false" ht="30" hidden="false" customHeight="true" outlineLevel="0" collapsed="false">
      <c r="A93" s="6"/>
      <c r="B93" s="6"/>
      <c r="C93" s="6"/>
      <c r="D93" s="7"/>
      <c r="E93" s="6"/>
      <c r="F93" s="6"/>
      <c r="G93" s="6"/>
      <c r="H93" s="7"/>
      <c r="I93" s="6"/>
      <c r="J93" s="7"/>
      <c r="K93" s="11"/>
      <c r="L93" s="11"/>
      <c r="M93" s="12" t="str">
        <f aca="false">IF(C93="","",IF(OR(I93="Closed",I93="Cancelled"),"Inactive","Open"))</f>
        <v/>
      </c>
      <c r="N93" s="8" t="str">
        <f aca="false">IF(OR(C93="",D93="",Summary!$B$6="",M93&lt;&gt;"Open"),"",MAX(0,Summary!$B$6-D93))</f>
        <v/>
      </c>
      <c r="O93" s="12" t="str">
        <f aca="false">IF(OR(C93="",H93="",Summary!$B$6="",M93&lt;&gt;"Open"),"",IF(H93&lt;Summary!$B$6,"Overdue","Not due"))</f>
        <v/>
      </c>
      <c r="P93" s="12" t="str">
        <f aca="false">IF(AND(C93="",B93=""),"",IF(OR(A93="",B93="",C93="",D93="",I93="",AND(I93="Closed",J93=""),AND(J93&lt;&gt;"",J93&lt;D93),COUNTIFS(A$7:A$106,A93,C$7:C$106,C93)&gt;1),"CHECK","OK"))</f>
        <v/>
      </c>
    </row>
    <row r="94" customFormat="false" ht="30" hidden="false" customHeight="true" outlineLevel="0" collapsed="false">
      <c r="A94" s="6"/>
      <c r="B94" s="6"/>
      <c r="C94" s="6"/>
      <c r="D94" s="7"/>
      <c r="E94" s="6"/>
      <c r="F94" s="6"/>
      <c r="G94" s="6"/>
      <c r="H94" s="7"/>
      <c r="I94" s="6"/>
      <c r="J94" s="7"/>
      <c r="K94" s="11"/>
      <c r="L94" s="11"/>
      <c r="M94" s="12" t="str">
        <f aca="false">IF(C94="","",IF(OR(I94="Closed",I94="Cancelled"),"Inactive","Open"))</f>
        <v/>
      </c>
      <c r="N94" s="8" t="str">
        <f aca="false">IF(OR(C94="",D94="",Summary!$B$6="",M94&lt;&gt;"Open"),"",MAX(0,Summary!$B$6-D94))</f>
        <v/>
      </c>
      <c r="O94" s="12" t="str">
        <f aca="false">IF(OR(C94="",H94="",Summary!$B$6="",M94&lt;&gt;"Open"),"",IF(H94&lt;Summary!$B$6,"Overdue","Not due"))</f>
        <v/>
      </c>
      <c r="P94" s="12" t="str">
        <f aca="false">IF(AND(C94="",B94=""),"",IF(OR(A94="",B94="",C94="",D94="",I94="",AND(I94="Closed",J94=""),AND(J94&lt;&gt;"",J94&lt;D94),COUNTIFS(A$7:A$106,A94,C$7:C$106,C94)&gt;1),"CHECK","OK"))</f>
        <v/>
      </c>
    </row>
    <row r="95" customFormat="false" ht="30" hidden="false" customHeight="true" outlineLevel="0" collapsed="false">
      <c r="A95" s="6"/>
      <c r="B95" s="6"/>
      <c r="C95" s="6"/>
      <c r="D95" s="7"/>
      <c r="E95" s="6"/>
      <c r="F95" s="6"/>
      <c r="G95" s="6"/>
      <c r="H95" s="7"/>
      <c r="I95" s="6"/>
      <c r="J95" s="7"/>
      <c r="K95" s="11"/>
      <c r="L95" s="11"/>
      <c r="M95" s="12" t="str">
        <f aca="false">IF(C95="","",IF(OR(I95="Closed",I95="Cancelled"),"Inactive","Open"))</f>
        <v/>
      </c>
      <c r="N95" s="8" t="str">
        <f aca="false">IF(OR(C95="",D95="",Summary!$B$6="",M95&lt;&gt;"Open"),"",MAX(0,Summary!$B$6-D95))</f>
        <v/>
      </c>
      <c r="O95" s="12" t="str">
        <f aca="false">IF(OR(C95="",H95="",Summary!$B$6="",M95&lt;&gt;"Open"),"",IF(H95&lt;Summary!$B$6,"Overdue","Not due"))</f>
        <v/>
      </c>
      <c r="P95" s="12" t="str">
        <f aca="false">IF(AND(C95="",B95=""),"",IF(OR(A95="",B95="",C95="",D95="",I95="",AND(I95="Closed",J95=""),AND(J95&lt;&gt;"",J95&lt;D95),COUNTIFS(A$7:A$106,A95,C$7:C$106,C95)&gt;1),"CHECK","OK"))</f>
        <v/>
      </c>
    </row>
    <row r="96" customFormat="false" ht="30" hidden="false" customHeight="true" outlineLevel="0" collapsed="false">
      <c r="A96" s="6"/>
      <c r="B96" s="6"/>
      <c r="C96" s="6"/>
      <c r="D96" s="7"/>
      <c r="E96" s="6"/>
      <c r="F96" s="6"/>
      <c r="G96" s="6"/>
      <c r="H96" s="7"/>
      <c r="I96" s="6"/>
      <c r="J96" s="7"/>
      <c r="K96" s="11"/>
      <c r="L96" s="11"/>
      <c r="M96" s="12" t="str">
        <f aca="false">IF(C96="","",IF(OR(I96="Closed",I96="Cancelled"),"Inactive","Open"))</f>
        <v/>
      </c>
      <c r="N96" s="8" t="str">
        <f aca="false">IF(OR(C96="",D96="",Summary!$B$6="",M96&lt;&gt;"Open"),"",MAX(0,Summary!$B$6-D96))</f>
        <v/>
      </c>
      <c r="O96" s="12" t="str">
        <f aca="false">IF(OR(C96="",H96="",Summary!$B$6="",M96&lt;&gt;"Open"),"",IF(H96&lt;Summary!$B$6,"Overdue","Not due"))</f>
        <v/>
      </c>
      <c r="P96" s="12" t="str">
        <f aca="false">IF(AND(C96="",B96=""),"",IF(OR(A96="",B96="",C96="",D96="",I96="",AND(I96="Closed",J96=""),AND(J96&lt;&gt;"",J96&lt;D96),COUNTIFS(A$7:A$106,A96,C$7:C$106,C96)&gt;1),"CHECK","OK"))</f>
        <v/>
      </c>
    </row>
    <row r="97" customFormat="false" ht="30" hidden="false" customHeight="true" outlineLevel="0" collapsed="false">
      <c r="A97" s="6"/>
      <c r="B97" s="6"/>
      <c r="C97" s="6"/>
      <c r="D97" s="7"/>
      <c r="E97" s="6"/>
      <c r="F97" s="6"/>
      <c r="G97" s="6"/>
      <c r="H97" s="7"/>
      <c r="I97" s="6"/>
      <c r="J97" s="7"/>
      <c r="K97" s="11"/>
      <c r="L97" s="11"/>
      <c r="M97" s="12" t="str">
        <f aca="false">IF(C97="","",IF(OR(I97="Closed",I97="Cancelled"),"Inactive","Open"))</f>
        <v/>
      </c>
      <c r="N97" s="8" t="str">
        <f aca="false">IF(OR(C97="",D97="",Summary!$B$6="",M97&lt;&gt;"Open"),"",MAX(0,Summary!$B$6-D97))</f>
        <v/>
      </c>
      <c r="O97" s="12" t="str">
        <f aca="false">IF(OR(C97="",H97="",Summary!$B$6="",M97&lt;&gt;"Open"),"",IF(H97&lt;Summary!$B$6,"Overdue","Not due"))</f>
        <v/>
      </c>
      <c r="P97" s="12" t="str">
        <f aca="false">IF(AND(C97="",B97=""),"",IF(OR(A97="",B97="",C97="",D97="",I97="",AND(I97="Closed",J97=""),AND(J97&lt;&gt;"",J97&lt;D97),COUNTIFS(A$7:A$106,A97,C$7:C$106,C97)&gt;1),"CHECK","OK"))</f>
        <v/>
      </c>
    </row>
    <row r="98" customFormat="false" ht="30" hidden="false" customHeight="true" outlineLevel="0" collapsed="false">
      <c r="A98" s="6"/>
      <c r="B98" s="6"/>
      <c r="C98" s="6"/>
      <c r="D98" s="7"/>
      <c r="E98" s="6"/>
      <c r="F98" s="6"/>
      <c r="G98" s="6"/>
      <c r="H98" s="7"/>
      <c r="I98" s="6"/>
      <c r="J98" s="7"/>
      <c r="K98" s="11"/>
      <c r="L98" s="11"/>
      <c r="M98" s="12" t="str">
        <f aca="false">IF(C98="","",IF(OR(I98="Closed",I98="Cancelled"),"Inactive","Open"))</f>
        <v/>
      </c>
      <c r="N98" s="8" t="str">
        <f aca="false">IF(OR(C98="",D98="",Summary!$B$6="",M98&lt;&gt;"Open"),"",MAX(0,Summary!$B$6-D98))</f>
        <v/>
      </c>
      <c r="O98" s="12" t="str">
        <f aca="false">IF(OR(C98="",H98="",Summary!$B$6="",M98&lt;&gt;"Open"),"",IF(H98&lt;Summary!$B$6,"Overdue","Not due"))</f>
        <v/>
      </c>
      <c r="P98" s="12" t="str">
        <f aca="false">IF(AND(C98="",B98=""),"",IF(OR(A98="",B98="",C98="",D98="",I98="",AND(I98="Closed",J98=""),AND(J98&lt;&gt;"",J98&lt;D98),COUNTIFS(A$7:A$106,A98,C$7:C$106,C98)&gt;1),"CHECK","OK"))</f>
        <v/>
      </c>
    </row>
    <row r="99" customFormat="false" ht="30" hidden="false" customHeight="true" outlineLevel="0" collapsed="false">
      <c r="A99" s="6"/>
      <c r="B99" s="6"/>
      <c r="C99" s="6"/>
      <c r="D99" s="7"/>
      <c r="E99" s="6"/>
      <c r="F99" s="6"/>
      <c r="G99" s="6"/>
      <c r="H99" s="7"/>
      <c r="I99" s="6"/>
      <c r="J99" s="7"/>
      <c r="K99" s="11"/>
      <c r="L99" s="11"/>
      <c r="M99" s="12" t="str">
        <f aca="false">IF(C99="","",IF(OR(I99="Closed",I99="Cancelled"),"Inactive","Open"))</f>
        <v/>
      </c>
      <c r="N99" s="8" t="str">
        <f aca="false">IF(OR(C99="",D99="",Summary!$B$6="",M99&lt;&gt;"Open"),"",MAX(0,Summary!$B$6-D99))</f>
        <v/>
      </c>
      <c r="O99" s="12" t="str">
        <f aca="false">IF(OR(C99="",H99="",Summary!$B$6="",M99&lt;&gt;"Open"),"",IF(H99&lt;Summary!$B$6,"Overdue","Not due"))</f>
        <v/>
      </c>
      <c r="P99" s="12" t="str">
        <f aca="false">IF(AND(C99="",B99=""),"",IF(OR(A99="",B99="",C99="",D99="",I99="",AND(I99="Closed",J99=""),AND(J99&lt;&gt;"",J99&lt;D99),COUNTIFS(A$7:A$106,A99,C$7:C$106,C99)&gt;1),"CHECK","OK"))</f>
        <v/>
      </c>
    </row>
    <row r="100" customFormat="false" ht="30" hidden="false" customHeight="true" outlineLevel="0" collapsed="false">
      <c r="A100" s="6"/>
      <c r="B100" s="6"/>
      <c r="C100" s="6"/>
      <c r="D100" s="7"/>
      <c r="E100" s="6"/>
      <c r="F100" s="6"/>
      <c r="G100" s="6"/>
      <c r="H100" s="7"/>
      <c r="I100" s="6"/>
      <c r="J100" s="7"/>
      <c r="K100" s="11"/>
      <c r="L100" s="11"/>
      <c r="M100" s="12" t="str">
        <f aca="false">IF(C100="","",IF(OR(I100="Closed",I100="Cancelled"),"Inactive","Open"))</f>
        <v/>
      </c>
      <c r="N100" s="8" t="str">
        <f aca="false">IF(OR(C100="",D100="",Summary!$B$6="",M100&lt;&gt;"Open"),"",MAX(0,Summary!$B$6-D100))</f>
        <v/>
      </c>
      <c r="O100" s="12" t="str">
        <f aca="false">IF(OR(C100="",H100="",Summary!$B$6="",M100&lt;&gt;"Open"),"",IF(H100&lt;Summary!$B$6,"Overdue","Not due"))</f>
        <v/>
      </c>
      <c r="P100" s="12" t="str">
        <f aca="false">IF(AND(C100="",B100=""),"",IF(OR(A100="",B100="",C100="",D100="",I100="",AND(I100="Closed",J100=""),AND(J100&lt;&gt;"",J100&lt;D100),COUNTIFS(A$7:A$106,A100,C$7:C$106,C100)&gt;1),"CHECK","OK"))</f>
        <v/>
      </c>
    </row>
    <row r="101" customFormat="false" ht="30" hidden="false" customHeight="true" outlineLevel="0" collapsed="false">
      <c r="A101" s="6"/>
      <c r="B101" s="6"/>
      <c r="C101" s="6"/>
      <c r="D101" s="7"/>
      <c r="E101" s="6"/>
      <c r="F101" s="6"/>
      <c r="G101" s="6"/>
      <c r="H101" s="7"/>
      <c r="I101" s="6"/>
      <c r="J101" s="7"/>
      <c r="K101" s="11"/>
      <c r="L101" s="11"/>
      <c r="M101" s="12" t="str">
        <f aca="false">IF(C101="","",IF(OR(I101="Closed",I101="Cancelled"),"Inactive","Open"))</f>
        <v/>
      </c>
      <c r="N101" s="8" t="str">
        <f aca="false">IF(OR(C101="",D101="",Summary!$B$6="",M101&lt;&gt;"Open"),"",MAX(0,Summary!$B$6-D101))</f>
        <v/>
      </c>
      <c r="O101" s="12" t="str">
        <f aca="false">IF(OR(C101="",H101="",Summary!$B$6="",M101&lt;&gt;"Open"),"",IF(H101&lt;Summary!$B$6,"Overdue","Not due"))</f>
        <v/>
      </c>
      <c r="P101" s="12" t="str">
        <f aca="false">IF(AND(C101="",B101=""),"",IF(OR(A101="",B101="",C101="",D101="",I101="",AND(I101="Closed",J101=""),AND(J101&lt;&gt;"",J101&lt;D101),COUNTIFS(A$7:A$106,A101,C$7:C$106,C101)&gt;1),"CHECK","OK"))</f>
        <v/>
      </c>
    </row>
    <row r="102" customFormat="false" ht="30" hidden="false" customHeight="true" outlineLevel="0" collapsed="false">
      <c r="A102" s="6"/>
      <c r="B102" s="6"/>
      <c r="C102" s="6"/>
      <c r="D102" s="7"/>
      <c r="E102" s="6"/>
      <c r="F102" s="6"/>
      <c r="G102" s="6"/>
      <c r="H102" s="7"/>
      <c r="I102" s="6"/>
      <c r="J102" s="7"/>
      <c r="K102" s="11"/>
      <c r="L102" s="11"/>
      <c r="M102" s="12" t="str">
        <f aca="false">IF(C102="","",IF(OR(I102="Closed",I102="Cancelled"),"Inactive","Open"))</f>
        <v/>
      </c>
      <c r="N102" s="8" t="str">
        <f aca="false">IF(OR(C102="",D102="",Summary!$B$6="",M102&lt;&gt;"Open"),"",MAX(0,Summary!$B$6-D102))</f>
        <v/>
      </c>
      <c r="O102" s="12" t="str">
        <f aca="false">IF(OR(C102="",H102="",Summary!$B$6="",M102&lt;&gt;"Open"),"",IF(H102&lt;Summary!$B$6,"Overdue","Not due"))</f>
        <v/>
      </c>
      <c r="P102" s="12" t="str">
        <f aca="false">IF(AND(C102="",B102=""),"",IF(OR(A102="",B102="",C102="",D102="",I102="",AND(I102="Closed",J102=""),AND(J102&lt;&gt;"",J102&lt;D102),COUNTIFS(A$7:A$106,A102,C$7:C$106,C102)&gt;1),"CHECK","OK"))</f>
        <v/>
      </c>
    </row>
    <row r="103" customFormat="false" ht="30" hidden="false" customHeight="true" outlineLevel="0" collapsed="false">
      <c r="A103" s="6"/>
      <c r="B103" s="6"/>
      <c r="C103" s="6"/>
      <c r="D103" s="7"/>
      <c r="E103" s="6"/>
      <c r="F103" s="6"/>
      <c r="G103" s="6"/>
      <c r="H103" s="7"/>
      <c r="I103" s="6"/>
      <c r="J103" s="7"/>
      <c r="K103" s="11"/>
      <c r="L103" s="11"/>
      <c r="M103" s="12" t="str">
        <f aca="false">IF(C103="","",IF(OR(I103="Closed",I103="Cancelled"),"Inactive","Open"))</f>
        <v/>
      </c>
      <c r="N103" s="8" t="str">
        <f aca="false">IF(OR(C103="",D103="",Summary!$B$6="",M103&lt;&gt;"Open"),"",MAX(0,Summary!$B$6-D103))</f>
        <v/>
      </c>
      <c r="O103" s="12" t="str">
        <f aca="false">IF(OR(C103="",H103="",Summary!$B$6="",M103&lt;&gt;"Open"),"",IF(H103&lt;Summary!$B$6,"Overdue","Not due"))</f>
        <v/>
      </c>
      <c r="P103" s="12" t="str">
        <f aca="false">IF(AND(C103="",B103=""),"",IF(OR(A103="",B103="",C103="",D103="",I103="",AND(I103="Closed",J103=""),AND(J103&lt;&gt;"",J103&lt;D103),COUNTIFS(A$7:A$106,A103,C$7:C$106,C103)&gt;1),"CHECK","OK"))</f>
        <v/>
      </c>
    </row>
    <row r="104" customFormat="false" ht="30" hidden="false" customHeight="true" outlineLevel="0" collapsed="false">
      <c r="A104" s="6"/>
      <c r="B104" s="6"/>
      <c r="C104" s="6"/>
      <c r="D104" s="7"/>
      <c r="E104" s="6"/>
      <c r="F104" s="6"/>
      <c r="G104" s="6"/>
      <c r="H104" s="7"/>
      <c r="I104" s="6"/>
      <c r="J104" s="7"/>
      <c r="K104" s="11"/>
      <c r="L104" s="11"/>
      <c r="M104" s="12" t="str">
        <f aca="false">IF(C104="","",IF(OR(I104="Closed",I104="Cancelled"),"Inactive","Open"))</f>
        <v/>
      </c>
      <c r="N104" s="8" t="str">
        <f aca="false">IF(OR(C104="",D104="",Summary!$B$6="",M104&lt;&gt;"Open"),"",MAX(0,Summary!$B$6-D104))</f>
        <v/>
      </c>
      <c r="O104" s="12" t="str">
        <f aca="false">IF(OR(C104="",H104="",Summary!$B$6="",M104&lt;&gt;"Open"),"",IF(H104&lt;Summary!$B$6,"Overdue","Not due"))</f>
        <v/>
      </c>
      <c r="P104" s="12" t="str">
        <f aca="false">IF(AND(C104="",B104=""),"",IF(OR(A104="",B104="",C104="",D104="",I104="",AND(I104="Closed",J104=""),AND(J104&lt;&gt;"",J104&lt;D104),COUNTIFS(A$7:A$106,A104,C$7:C$106,C104)&gt;1),"CHECK","OK"))</f>
        <v/>
      </c>
    </row>
    <row r="105" customFormat="false" ht="30" hidden="false" customHeight="true" outlineLevel="0" collapsed="false">
      <c r="A105" s="6"/>
      <c r="B105" s="6"/>
      <c r="C105" s="6"/>
      <c r="D105" s="7"/>
      <c r="E105" s="6"/>
      <c r="F105" s="6"/>
      <c r="G105" s="6"/>
      <c r="H105" s="7"/>
      <c r="I105" s="6"/>
      <c r="J105" s="7"/>
      <c r="K105" s="11"/>
      <c r="L105" s="11"/>
      <c r="M105" s="12" t="str">
        <f aca="false">IF(C105="","",IF(OR(I105="Closed",I105="Cancelled"),"Inactive","Open"))</f>
        <v/>
      </c>
      <c r="N105" s="8" t="str">
        <f aca="false">IF(OR(C105="",D105="",Summary!$B$6="",M105&lt;&gt;"Open"),"",MAX(0,Summary!$B$6-D105))</f>
        <v/>
      </c>
      <c r="O105" s="12" t="str">
        <f aca="false">IF(OR(C105="",H105="",Summary!$B$6="",M105&lt;&gt;"Open"),"",IF(H105&lt;Summary!$B$6,"Overdue","Not due"))</f>
        <v/>
      </c>
      <c r="P105" s="12" t="str">
        <f aca="false">IF(AND(C105="",B105=""),"",IF(OR(A105="",B105="",C105="",D105="",I105="",AND(I105="Closed",J105=""),AND(J105&lt;&gt;"",J105&lt;D105),COUNTIFS(A$7:A$106,A105,C$7:C$106,C105)&gt;1),"CHECK","OK"))</f>
        <v/>
      </c>
    </row>
    <row r="106" customFormat="false" ht="30" hidden="false" customHeight="true" outlineLevel="0" collapsed="false">
      <c r="A106" s="6"/>
      <c r="B106" s="6"/>
      <c r="C106" s="6"/>
      <c r="D106" s="7"/>
      <c r="E106" s="6"/>
      <c r="F106" s="6"/>
      <c r="G106" s="6"/>
      <c r="H106" s="7"/>
      <c r="I106" s="6"/>
      <c r="J106" s="7"/>
      <c r="K106" s="11"/>
      <c r="L106" s="11"/>
      <c r="M106" s="12" t="str">
        <f aca="false">IF(C106="","",IF(OR(I106="Closed",I106="Cancelled"),"Inactive","Open"))</f>
        <v/>
      </c>
      <c r="N106" s="8" t="str">
        <f aca="false">IF(OR(C106="",D106="",Summary!$B$6="",M106&lt;&gt;"Open"),"",MAX(0,Summary!$B$6-D106))</f>
        <v/>
      </c>
      <c r="O106" s="12" t="str">
        <f aca="false">IF(OR(C106="",H106="",Summary!$B$6="",M106&lt;&gt;"Open"),"",IF(H106&lt;Summary!$B$6,"Overdue","Not due"))</f>
        <v/>
      </c>
      <c r="P106" s="12" t="str">
        <f aca="false">IF(AND(C106="",B106=""),"",IF(OR(A106="",B106="",C106="",D106="",I106="",AND(I106="Closed",J106=""),AND(J106&lt;&gt;"",J106&lt;D106),COUNTIFS(A$7:A$106,A106,C$7:C$106,C106)&gt;1),"CHECK","OK"))</f>
        <v/>
      </c>
    </row>
  </sheetData>
  <autoFilter ref="A6:P106"/>
  <mergeCells count="3">
    <mergeCell ref="A1:P1"/>
    <mergeCell ref="A2:P2"/>
    <mergeCell ref="A3:P3"/>
  </mergeCells>
  <dataValidations count="4">
    <dataValidation allowBlank="false" error="Use the dropdown options." errorStyle="stop" errorTitle="Choose a listed value" operator="between" showDropDown="false" showErrorMessage="true" showInputMessage="false" sqref="A7:A106" type="list">
      <formula1>"LIVE,SAMPLE"</formula1>
      <formula2>0</formula2>
    </dataValidation>
    <dataValidation allowBlank="false" error="Use the dropdown options." errorStyle="stop" errorTitle="Choose a listed value" operator="between" showDropDown="false" showErrorMessage="true" showInputMessage="false" sqref="F7:F106" type="list">
      <formula1>"Routine,High,Urgent"</formula1>
      <formula2>0</formula2>
    </dataValidation>
    <dataValidation allowBlank="false" error="Use the dropdown options." errorStyle="stop" errorTitle="Choose a listed value" operator="between" showDropDown="false" showErrorMessage="true" showInputMessage="false" sqref="I7:I106" type="list">
      <formula1>"Open,Assigned,In progress,Waiting,Closed,Cancelled"</formula1>
      <formula2>0</formula2>
    </dataValidation>
    <dataValidation allowBlank="true" error="Enter a number within the allowed range." errorStyle="stop" operator="between" showDropDown="false" showErrorMessage="true" showInputMessage="false" sqref="K7:L106" type="decimal">
      <formula1>0</formula1>
      <formula2>100000000</formula2>
    </dataValidation>
  </dataValidations>
  <printOptions headings="false" gridLines="false" gridLinesSet="true" horizontalCentered="true" verticalCentered="false"/>
  <pageMargins left="0.25" right="0.25" top="0.35" bottom="0.350694444444444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&amp;CStreamlineCY | Operational template | stays.streamlinecy.com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2026-10-14T19:57:12Z</dcterms:created>
  <dc:creator>openpyxl</dc:creator>
  <dc:description/>
  <dc:language>en-US</dc:language>
  <cp:lastModifiedBy/>
  <dcterms:modified xsi:type="dcterms:W3CDTF">2026-10-14T19:58:05Z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